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uan Manuel\Downloads\"/>
    </mc:Choice>
  </mc:AlternateContent>
  <xr:revisionPtr revIDLastSave="0" documentId="13_ncr:1_{7400DB64-D883-4411-A174-7F782BAF10A5}" xr6:coauthVersionLast="45" xr6:coauthVersionMax="45" xr10:uidLastSave="{00000000-0000-0000-0000-000000000000}"/>
  <bookViews>
    <workbookView xWindow="-120" yWindow="-120" windowWidth="20730" windowHeight="11040" tabRatio="645" activeTab="2" xr2:uid="{00000000-000D-0000-FFFF-FFFF00000000}"/>
  </bookViews>
  <sheets>
    <sheet name="Hoja de calculos" sheetId="1" r:id="rId1"/>
    <sheet name="Gráfico" sheetId="3" r:id="rId2"/>
    <sheet name="Coeficientes Absorcion Material" sheetId="4" r:id="rId3"/>
    <sheet name="RT60 Referencia" sheetId="5" r:id="rId4"/>
  </sheets>
  <definedNames>
    <definedName name="_xlnm.Print_Area" localSheetId="0">'Hoja de calculos'!$A$1:$N$54</definedName>
    <definedName name="_xlnm.Print_Titles" localSheetId="0">'Hoja de calculos'!$22:$24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5" l="1"/>
  <c r="C38" i="1" l="1"/>
  <c r="D38" i="1" s="1"/>
  <c r="E38" i="1"/>
  <c r="F38" i="1" s="1"/>
  <c r="G38" i="1"/>
  <c r="H38" i="1" s="1"/>
  <c r="I38" i="1"/>
  <c r="J38" i="1" s="1"/>
  <c r="K38" i="1"/>
  <c r="L38" i="1" s="1"/>
  <c r="M38" i="1"/>
  <c r="N38" i="1" s="1"/>
  <c r="M25" i="1"/>
  <c r="K25" i="1"/>
  <c r="I25" i="1"/>
  <c r="G25" i="1"/>
  <c r="E25" i="1"/>
  <c r="C25" i="1"/>
  <c r="D25" i="1" s="1"/>
  <c r="M26" i="1" l="1"/>
  <c r="M27" i="1"/>
  <c r="N27" i="1" s="1"/>
  <c r="M28" i="1"/>
  <c r="N28" i="1" s="1"/>
  <c r="M29" i="1"/>
  <c r="N29" i="1" s="1"/>
  <c r="M30" i="1"/>
  <c r="N30" i="1" s="1"/>
  <c r="M31" i="1"/>
  <c r="M32" i="1"/>
  <c r="M33" i="1"/>
  <c r="N33" i="1" s="1"/>
  <c r="M34" i="1"/>
  <c r="N34" i="1" s="1"/>
  <c r="M35" i="1"/>
  <c r="M36" i="1"/>
  <c r="M37" i="1"/>
  <c r="M39" i="1"/>
  <c r="N39" i="1" s="1"/>
  <c r="N25" i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K33" i="1"/>
  <c r="L33" i="1" s="1"/>
  <c r="K34" i="1"/>
  <c r="L34" i="1" s="1"/>
  <c r="K35" i="1"/>
  <c r="K36" i="1"/>
  <c r="K37" i="1"/>
  <c r="K39" i="1"/>
  <c r="L39" i="1" s="1"/>
  <c r="L25" i="1"/>
  <c r="I26" i="1"/>
  <c r="I27" i="1"/>
  <c r="J27" i="1" s="1"/>
  <c r="I28" i="1"/>
  <c r="J28" i="1" s="1"/>
  <c r="I29" i="1"/>
  <c r="J29" i="1" s="1"/>
  <c r="I30" i="1"/>
  <c r="J30" i="1" s="1"/>
  <c r="I31" i="1"/>
  <c r="I32" i="1"/>
  <c r="J32" i="1" s="1"/>
  <c r="I33" i="1"/>
  <c r="J33" i="1" s="1"/>
  <c r="I34" i="1"/>
  <c r="J34" i="1" s="1"/>
  <c r="I35" i="1"/>
  <c r="I36" i="1"/>
  <c r="I37" i="1"/>
  <c r="I39" i="1"/>
  <c r="J39" i="1" s="1"/>
  <c r="J25" i="1"/>
  <c r="G26" i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G36" i="1"/>
  <c r="G37" i="1"/>
  <c r="G39" i="1"/>
  <c r="H39" i="1" s="1"/>
  <c r="H25" i="1"/>
  <c r="E26" i="1"/>
  <c r="E27" i="1"/>
  <c r="F27" i="1" s="1"/>
  <c r="E28" i="1"/>
  <c r="F28" i="1" s="1"/>
  <c r="E29" i="1"/>
  <c r="F29" i="1" s="1"/>
  <c r="E30" i="1"/>
  <c r="F30" i="1" s="1"/>
  <c r="E31" i="1"/>
  <c r="E32" i="1"/>
  <c r="E33" i="1"/>
  <c r="F33" i="1" s="1"/>
  <c r="E34" i="1"/>
  <c r="F34" i="1" s="1"/>
  <c r="E35" i="1"/>
  <c r="E36" i="1"/>
  <c r="E37" i="1"/>
  <c r="E39" i="1"/>
  <c r="F39" i="1" s="1"/>
  <c r="F25" i="1"/>
  <c r="C26" i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 s="1"/>
  <c r="C33" i="1"/>
  <c r="D33" i="1" s="1"/>
  <c r="C34" i="1"/>
  <c r="D34" i="1"/>
  <c r="C35" i="1"/>
  <c r="C36" i="1"/>
  <c r="C37" i="1"/>
  <c r="D37" i="1" s="1"/>
  <c r="C39" i="1"/>
  <c r="D39" i="1" s="1"/>
  <c r="D36" i="1" l="1"/>
  <c r="J36" i="1"/>
  <c r="N36" i="1"/>
  <c r="H36" i="1"/>
  <c r="L36" i="1"/>
  <c r="F36" i="1"/>
  <c r="J37" i="1"/>
  <c r="H37" i="1"/>
  <c r="N37" i="1"/>
  <c r="F37" i="1"/>
  <c r="L37" i="1"/>
  <c r="F35" i="1"/>
  <c r="D35" i="1"/>
  <c r="J35" i="1"/>
  <c r="L35" i="1"/>
  <c r="N35" i="1"/>
  <c r="H35" i="1"/>
  <c r="L32" i="1"/>
  <c r="N32" i="1"/>
  <c r="F32" i="1"/>
  <c r="J31" i="1"/>
  <c r="N31" i="1"/>
  <c r="F31" i="1"/>
  <c r="J26" i="1"/>
  <c r="F26" i="1"/>
  <c r="H26" i="1"/>
  <c r="D26" i="1"/>
  <c r="N26" i="1"/>
  <c r="N46" i="1" l="1"/>
  <c r="G63" i="1" s="1"/>
  <c r="D46" i="1"/>
  <c r="B63" i="1" s="1"/>
  <c r="B40" i="1"/>
  <c r="N40" i="1" l="1"/>
  <c r="N42" i="1" s="1"/>
  <c r="G61" i="1" s="1"/>
  <c r="L40" i="1"/>
  <c r="L42" i="1" s="1"/>
  <c r="F61" i="1" s="1"/>
  <c r="J40" i="1"/>
  <c r="J42" i="1" s="1"/>
  <c r="E61" i="1" s="1"/>
  <c r="H40" i="1"/>
  <c r="H42" i="1" s="1"/>
  <c r="D61" i="1" s="1"/>
  <c r="D40" i="1"/>
  <c r="F40" i="1"/>
  <c r="F42" i="1" s="1"/>
  <c r="C61" i="1" s="1"/>
  <c r="D42" i="1" l="1"/>
  <c r="B61" i="1" s="1"/>
  <c r="N41" i="1"/>
  <c r="N44" i="1" s="1"/>
  <c r="G62" i="1" s="1"/>
  <c r="H41" i="1"/>
  <c r="H44" i="1" s="1"/>
  <c r="D62" i="1" s="1"/>
  <c r="L41" i="1"/>
  <c r="L44" i="1" s="1"/>
  <c r="F62" i="1" s="1"/>
  <c r="N48" i="1"/>
  <c r="M51" i="1" s="1"/>
  <c r="D41" i="1"/>
  <c r="D44" i="1" s="1"/>
  <c r="F41" i="1"/>
  <c r="F44" i="1" s="1"/>
  <c r="C62" i="1" s="1"/>
  <c r="J41" i="1"/>
  <c r="J44" i="1" s="1"/>
  <c r="E62" i="1" s="1"/>
  <c r="D48" i="1" l="1"/>
  <c r="C51" i="1" s="1"/>
  <c r="N49" i="1"/>
  <c r="M52" i="1" s="1"/>
  <c r="B62" i="1"/>
  <c r="D49" i="1"/>
  <c r="C52" i="1" s="1"/>
  <c r="J46" i="1"/>
  <c r="E63" i="1" s="1"/>
  <c r="H46" i="1"/>
  <c r="H48" i="1" s="1"/>
  <c r="F46" i="1"/>
  <c r="C63" i="1" s="1"/>
  <c r="L46" i="1"/>
  <c r="F63" i="1" s="1"/>
  <c r="J49" i="1" l="1"/>
  <c r="I52" i="1" s="1"/>
  <c r="J48" i="1"/>
  <c r="F48" i="1"/>
  <c r="E51" i="1" s="1"/>
  <c r="L48" i="1"/>
  <c r="K51" i="1" s="1"/>
  <c r="G51" i="1"/>
  <c r="F49" i="1"/>
  <c r="E52" i="1" s="1"/>
  <c r="L49" i="1"/>
  <c r="K52" i="1" s="1"/>
  <c r="I51" i="1"/>
  <c r="D63" i="1"/>
  <c r="H49" i="1"/>
  <c r="G52" i="1" s="1"/>
</calcChain>
</file>

<file path=xl/sharedStrings.xml><?xml version="1.0" encoding="utf-8"?>
<sst xmlns="http://schemas.openxmlformats.org/spreadsheetml/2006/main" count="381" uniqueCount="257">
  <si>
    <t>Fecha:</t>
  </si>
  <si>
    <t>Descripción del Ambiente:</t>
  </si>
  <si>
    <t>Alternativa:</t>
  </si>
  <si>
    <t>Paredes:</t>
  </si>
  <si>
    <t>Otros:</t>
  </si>
  <si>
    <t>SUPERFICIE</t>
  </si>
  <si>
    <t>AREA  m2</t>
  </si>
  <si>
    <t>Coef.</t>
  </si>
  <si>
    <t>Sabins</t>
  </si>
  <si>
    <t xml:space="preserve">            125 Hz</t>
  </si>
  <si>
    <t xml:space="preserve">          250 Hz</t>
  </si>
  <si>
    <t xml:space="preserve">        500 Hz</t>
  </si>
  <si>
    <t xml:space="preserve">         1.000 Hz</t>
  </si>
  <si>
    <t xml:space="preserve">         2.000 Hz</t>
  </si>
  <si>
    <t xml:space="preserve">        4.000 Hz</t>
  </si>
  <si>
    <t>Tiempo reverberación T60: Sabine:</t>
  </si>
  <si>
    <t>TOTALES:</t>
  </si>
  <si>
    <t>Coeficiente promedio:</t>
  </si>
  <si>
    <t>Tiempo reverberación T60: Eyring:</t>
  </si>
  <si>
    <t>COEFICIENTES DE LA TABLA</t>
  </si>
  <si>
    <t>Tiempo de Referencia T60R:</t>
  </si>
  <si>
    <t>Sitio:</t>
  </si>
  <si>
    <t>Realizado por:</t>
  </si>
  <si>
    <t>RESULTADOS PARA GRAFICAR</t>
  </si>
  <si>
    <t>Frecuencias en Hz</t>
  </si>
  <si>
    <t>T60 Sabine</t>
  </si>
  <si>
    <t>T60 Eyring</t>
  </si>
  <si>
    <t>T60 Referencia</t>
  </si>
  <si>
    <t>Sabines:</t>
  </si>
  <si>
    <t>Conclusiones y Modificaciones</t>
  </si>
  <si>
    <t>Desviación porcentual/ Sabine :</t>
  </si>
  <si>
    <t>Desviación porcentual/Eyring :</t>
  </si>
  <si>
    <t>al Diseño Analizado:</t>
  </si>
  <si>
    <t>Piso:</t>
  </si>
  <si>
    <t>Puertas:</t>
  </si>
  <si>
    <t>Mobiliario:</t>
  </si>
  <si>
    <t>Resultado Cualitativo / Sabine:</t>
  </si>
  <si>
    <t>Resultado Cualitativo / Eyring:</t>
  </si>
  <si>
    <t>Entre 0 y +/-15% : Diseño Adecuado.   Cuando excede:   ( - )  Diseño Opaco   ( +) Diseño Brillante</t>
  </si>
  <si>
    <t>COD.</t>
  </si>
  <si>
    <t>REF.</t>
  </si>
  <si>
    <t>DESCRIPCION</t>
  </si>
  <si>
    <t>Construcción</t>
  </si>
  <si>
    <t>Revoque cemento arena rugoso o rústico- poro abierto</t>
  </si>
  <si>
    <t>Muro en ladrillo vitrificado</t>
  </si>
  <si>
    <t>Muro en ladrillo revocado y estucado</t>
  </si>
  <si>
    <t>Losa en concreto acabado liso o pulido</t>
  </si>
  <si>
    <t>Cortinas</t>
  </si>
  <si>
    <t>Cortina ligera 300 a 350 gr/m2- 0% amplitud, colgado pegado a pared</t>
  </si>
  <si>
    <t>Cortina media de 350 a 500 gr/m2- 0% de amplitud (recta, 1:1)- 5 a 15 cms del muro</t>
  </si>
  <si>
    <t>Cortina media de 350 a 500 gr/m2- 100% de amplitud( 2:1)- 5 a 15 cms del muro</t>
  </si>
  <si>
    <t>Cortina media-ligera de 250 a 350 gr/m2- 100% de amplitud- 5 a 10 cm de la pared- 5 rayl</t>
  </si>
  <si>
    <t>Cortina mediana 450a 500 gr/m2- drapeada en la parte baja, colgado pegado a pared</t>
  </si>
  <si>
    <t>Cortina pesada 550 a 650 gr/m2- 100% de amplitud- 5 a 10 cm del muro - 50 rayls</t>
  </si>
  <si>
    <t>Cortina pesada 550 a 650 gr/m2- drapeada en la parte baja, colgado pegado a pared</t>
  </si>
  <si>
    <t>Cortina media de 350 a 500 gr/m2- 150% de amplitud( 2,5:1)- 5 a 15 cms del muro</t>
  </si>
  <si>
    <t>Cortina metálica enrollable</t>
  </si>
  <si>
    <t>Madera barnizada</t>
  </si>
  <si>
    <t>Naturaleza</t>
  </si>
  <si>
    <t>Agua en tanque o piscina</t>
  </si>
  <si>
    <t>Aire al 40% de Humedad relativa</t>
  </si>
  <si>
    <t>Aire al 50% de Humedad relativa</t>
  </si>
  <si>
    <t>Aire al 60% de humedad realtiva</t>
  </si>
  <si>
    <t>Superficie de aire (hueco en muro, ventana abierta, reja poco tupida)</t>
  </si>
  <si>
    <t>Arena húmeda esparcida sobre superficie plana- Sin espesor indicado</t>
  </si>
  <si>
    <t>Arena seca esparcida sobre superficie plana- Sin espesor indicado</t>
  </si>
  <si>
    <t>Costal de Fique Tupido y grueso sobre muro o madera gruesa</t>
  </si>
  <si>
    <t>Piso en grava con arena húmeda y floja</t>
  </si>
  <si>
    <t>Corcho en lámina de 2 mm general</t>
  </si>
  <si>
    <t>Corcho en lámina de 2,5 mm en gránulos aglomerados</t>
  </si>
  <si>
    <t>Triturado o gravilla de 1" a 1.5" TMA, Esp=15 cm</t>
  </si>
  <si>
    <t>Triturado o gravilla de 1" a 1.5" TMA, Esp=30 cm</t>
  </si>
  <si>
    <t>Triturado o gravilla de 1" a 1.5" TMA, Esp=46 cm</t>
  </si>
  <si>
    <t>Persona</t>
  </si>
  <si>
    <t>Espectador con asiento todo tapizado blando</t>
  </si>
  <si>
    <t>Espectador en asiento de madera</t>
  </si>
  <si>
    <t>Espectador en asiento espaldar tapizado</t>
  </si>
  <si>
    <t>Feligreses en banco iglesia</t>
  </si>
  <si>
    <t>Publico en general sentado</t>
  </si>
  <si>
    <t>Piso</t>
  </si>
  <si>
    <t>Piso parquet de madera 10-15 mm sobre concreto</t>
  </si>
  <si>
    <t>Parquet sobre asfalto/espuma delgada</t>
  </si>
  <si>
    <t>Parquet sobre listones madera</t>
  </si>
  <si>
    <t>Silletería</t>
  </si>
  <si>
    <t>Butaca o silla sencilla de madera 0,30 a 0,40 m2</t>
  </si>
  <si>
    <t>Butaca o silla madera de 0,40 a 0,60 m2 con esp.</t>
  </si>
  <si>
    <t>Butaca con asiento y espaldar blando tapizado en tela</t>
  </si>
  <si>
    <t>Butaca con asiento, espaldar y brazos tapizados con plastico- Blando a muy blando</t>
  </si>
  <si>
    <t>Butaca con asiento, espaldar y brazos tapizados con Tela terciopelo gruesa- Blando a muy blando</t>
  </si>
  <si>
    <t>Tapetes y moqueta</t>
  </si>
  <si>
    <t>Tapete tejido-nudo 1,2 a 1,8k/m2, 4- 6mm pelo,sobre piso duro.</t>
  </si>
  <si>
    <t>Tapete tejido-nudo 1,2 a 1,8k/m2, 4- 6mm pelo,sobre bajo alfombra 5 a 8 mm</t>
  </si>
  <si>
    <t>Tapete tejido-nudo 1,2 a 1,8k/m2, 4- 6mm pelo,sobre bajo alfombra 5 a 8 mm-Con película impermeabilizante sellante a bajo alfombra</t>
  </si>
  <si>
    <t>Vidrio</t>
  </si>
  <si>
    <t>Vidrio de ventanas sobre perfil con empaque (2-6 mm)</t>
  </si>
  <si>
    <t>Vidrio en láminas grandes de cristal grueso (6-10 mm)</t>
  </si>
  <si>
    <t>Vidrio ventana típica sin espesor conocido</t>
  </si>
  <si>
    <t xml:space="preserve">                          DIFERENTES VALORES DEL T60 DE REFERENCIA EN FUNCIÓN DEL USO Y DEL ESPACIO</t>
  </si>
  <si>
    <t>AMBIENTE</t>
  </si>
  <si>
    <t>TIPO</t>
  </si>
  <si>
    <t>∞ M  (COEFICIENTES PROMEDIOS)</t>
  </si>
  <si>
    <t>RANGO DE TIEMPO DE REVERVERACION EN SEGUNDOS</t>
  </si>
  <si>
    <t>Especificaciones Cualitativas del Espacio.</t>
  </si>
  <si>
    <t>CAMARAS REVERBERANTES ESPACIOS PARA ENSAYOS LAB.</t>
  </si>
  <si>
    <t>MUY REFLECTIVO REVERVERANTE</t>
  </si>
  <si>
    <t>0 - 0,15</t>
  </si>
  <si>
    <t>5- 3,6</t>
  </si>
  <si>
    <t>Espacios con alta reverberación o brillantes para ensayos de coeficientes de absorción de materiales.</t>
  </si>
  <si>
    <t>GRANDES TALLERES</t>
  </si>
  <si>
    <t>BRILLANTES</t>
  </si>
  <si>
    <t>0,16 - 0,20</t>
  </si>
  <si>
    <t>3.0 - 2.0</t>
  </si>
  <si>
    <t>Ambientes típicos reflectivos por sus superficies-</t>
  </si>
  <si>
    <t>IGLESIA- CATEDRAL (ORGANO-CORAL)</t>
  </si>
  <si>
    <t>BRILLANTE</t>
  </si>
  <si>
    <t>Alta reverberación para efectos de sonido, amplificación natural de la voz del sacerdorte y del coro que canta. Puede presentar problemas de claridad de la voz.</t>
  </si>
  <si>
    <t>FABRICAS CON CONTROL ACÚSTICO</t>
  </si>
  <si>
    <t>INTERMEDIO</t>
  </si>
  <si>
    <t>2.5 - 1.5</t>
  </si>
  <si>
    <t>Control acústico de la reverberación para disminución del ruido de los procesos industriales.</t>
  </si>
  <si>
    <t>OFICINAS - SALONES- AUDITORIOS (PRIMARIOS)</t>
  </si>
  <si>
    <t>0,21 - 0,30</t>
  </si>
  <si>
    <t>1,2 - 1,9</t>
  </si>
  <si>
    <t>Sonido de tipo primario con amplificación natural y control de alta reverberación.</t>
  </si>
  <si>
    <t>SALONES DE CLASE CON MANEJO ACÚSTICO</t>
  </si>
  <si>
    <t>0.70 - 0.90</t>
  </si>
  <si>
    <t>Salones de tipo primario con buena acústica para claridad en la voz y control de reverberaciones.</t>
  </si>
  <si>
    <t>SALONES DE CLASE CON MANEJO ACÚSTICO- Con posibilidad de amplificación</t>
  </si>
  <si>
    <t>0.60 - 0.80</t>
  </si>
  <si>
    <t>Salones en donde hay voz natural, voz amplificada y presentaciones. Primario, secundario y/o terciario.</t>
  </si>
  <si>
    <t>VIVIENDAS U OFICINAS</t>
  </si>
  <si>
    <t>1,0 - 1,5</t>
  </si>
  <si>
    <t>SALA PARA MÚSICA CLASICA </t>
  </si>
  <si>
    <t>1,6 - 1,8</t>
  </si>
  <si>
    <t xml:space="preserve">GIMNASIO </t>
  </si>
  <si>
    <t>1,1-1,4</t>
  </si>
  <si>
    <t>SALON CLASES EJEMPLO</t>
  </si>
  <si>
    <t>0.8-1.5</t>
  </si>
  <si>
    <t>Ambiente donde se requiere calidad de la voz y volumen. No mucha reverberacion para controlar los ruidos del exterior.</t>
  </si>
  <si>
    <t>SALA DE CONCIERTOS(MUSICA DE CAMARA)</t>
  </si>
  <si>
    <t>1,3 - 1,7</t>
  </si>
  <si>
    <t>SALA POLIVALANTE</t>
  </si>
  <si>
    <t>1,2 -1,5</t>
  </si>
  <si>
    <t>0,6-0,8</t>
  </si>
  <si>
    <t>SALA DE CONFERENCIAS</t>
  </si>
  <si>
    <t>0,7 - 1,0</t>
  </si>
  <si>
    <t xml:space="preserve">OFICINA GERENCIA - SALA DE REUNIONES  - AUDITORIOS- CINES (TERCIARIOS)- </t>
  </si>
  <si>
    <t>INTERMEDIO/OPACO</t>
  </si>
  <si>
    <t>0,31 - 0,50</t>
  </si>
  <si>
    <t>0,6 - 1,1</t>
  </si>
  <si>
    <t>CINE</t>
  </si>
  <si>
    <t>OPACO</t>
  </si>
  <si>
    <t>0,4 - 0,8</t>
  </si>
  <si>
    <t>SALAS DE LECTURA</t>
  </si>
  <si>
    <t>0,5 - 1,1</t>
  </si>
  <si>
    <t>ESTUDIO DE ARTE</t>
  </si>
  <si>
    <t>0,5-0,7</t>
  </si>
  <si>
    <t>PASILLO / SALA DE ESPERA</t>
  </si>
  <si>
    <t>0,6- 0,8</t>
  </si>
  <si>
    <t>BIBLIOTECA</t>
  </si>
  <si>
    <t>0,4-0,6</t>
  </si>
  <si>
    <t>SALA DE ENSAYO MUSICAL</t>
  </si>
  <si>
    <t>INTERMEDIO/ OPACO</t>
  </si>
  <si>
    <t>0,7-0,9</t>
  </si>
  <si>
    <t>LOCUTORIO DE RADIO</t>
  </si>
  <si>
    <t>0,6 - 1,0</t>
  </si>
  <si>
    <t>PEQUEÑOS TEATROS</t>
  </si>
  <si>
    <t xml:space="preserve">TEATRO   </t>
  </si>
  <si>
    <t>0,9 - 1,3</t>
  </si>
  <si>
    <t>ESTUDIO TV GRANDE</t>
  </si>
  <si>
    <t>0,8-1,2</t>
  </si>
  <si>
    <t>ESTUDIOS RADIO/TV - GRABACION - LABORATORIOS</t>
  </si>
  <si>
    <t>0,51 - 0,70</t>
  </si>
  <si>
    <t>0,5-1,0</t>
  </si>
  <si>
    <t>ESTUDIO TV MEDIANO A PEQUEÑO</t>
  </si>
  <si>
    <t>0,6-1,0</t>
  </si>
  <si>
    <t xml:space="preserve"> OPACO</t>
  </si>
  <si>
    <t>0,4-0,7</t>
  </si>
  <si>
    <t>ESTUDIOS SONIDOS ESPECIALES - CAMARAS ANECOICAS - CUARTOS EXAMENES ESP</t>
  </si>
  <si>
    <t>ESPECIALES ANECOICOS</t>
  </si>
  <si>
    <t>0,71 - 1,00</t>
  </si>
  <si>
    <t>0,05 - 0,2</t>
  </si>
  <si>
    <t xml:space="preserve">     Volumen del Espacio Cerrado en M3:</t>
  </si>
  <si>
    <t>Tiempo de Referencia T60R de Tabla:</t>
  </si>
  <si>
    <t>Seleccionado de acuerdo al uso</t>
  </si>
  <si>
    <t>LOCUTORIO DE RADIO MEDIANO A PEQUEÑO</t>
  </si>
  <si>
    <t>LOCUTORIO DE RADIO GRANDE - 10 o MÁS PERSONAS</t>
  </si>
  <si>
    <t>0.2-0.4</t>
  </si>
  <si>
    <t>Locutorio pequeño de 2 a 9 personas.</t>
  </si>
  <si>
    <t>Locutorio grande, de más de 10 personas. Eventual uso con instrumentos acústicos.</t>
  </si>
  <si>
    <t xml:space="preserve">Cielorraso: </t>
  </si>
  <si>
    <t xml:space="preserve">Columnas: </t>
  </si>
  <si>
    <t xml:space="preserve">Ventanas (a): </t>
  </si>
  <si>
    <t xml:space="preserve">Ventanas (b): </t>
  </si>
  <si>
    <t>Confort Acustico v1.0</t>
  </si>
  <si>
    <t>Revestimiento de yeso liso sobre muro revocado</t>
  </si>
  <si>
    <t>Losa concreto revocada, enlucida y pintada</t>
  </si>
  <si>
    <t>Muro bloques de hormigon rústico sin pintar</t>
  </si>
  <si>
    <t>Muro en ladrillo pintado al latex</t>
  </si>
  <si>
    <t>Muro en ladrillo sin pintar</t>
  </si>
  <si>
    <t>Muro en ladrillo rústico o Ranura profunda</t>
  </si>
  <si>
    <t>Muro bloques de hormigon poroso sin pintar</t>
  </si>
  <si>
    <t>Muro en bloques hormigon pintado al latex</t>
  </si>
  <si>
    <t>Muro pintura texturada acabado rústico</t>
  </si>
  <si>
    <t>Suspendido de yeso liso sobre listones de madera</t>
  </si>
  <si>
    <t>Revestimiento de yeso rugoso</t>
  </si>
  <si>
    <t>Muro concreto enlucido liso con sellador</t>
  </si>
  <si>
    <t xml:space="preserve">Revoque de yeso-arena rugoso </t>
  </si>
  <si>
    <t>Muro cemento sin pintar o enlucir</t>
  </si>
  <si>
    <t>Muro cemento pintado al latex</t>
  </si>
  <si>
    <t>Muro cemento revocado liso</t>
  </si>
  <si>
    <t>Losa en concreto rústica</t>
  </si>
  <si>
    <t>Madera</t>
  </si>
  <si>
    <t>Piso entarimado (tablas de 2 cm) sobre concreto</t>
  </si>
  <si>
    <t>Madera Cruda</t>
  </si>
  <si>
    <t>Revestimiento de pared en Madera de 30 a 50mm</t>
  </si>
  <si>
    <t>Revestimiento de pared enchapado en Madera</t>
  </si>
  <si>
    <t>Piso en caucho o pvc de 0,7 mm</t>
  </si>
  <si>
    <t>Piso revestido con cerámica</t>
  </si>
  <si>
    <t>Piso de vinilo o caucho 2mm sobre cemento</t>
  </si>
  <si>
    <t>Piso en caucho de 5 mm sobre cemento</t>
  </si>
  <si>
    <t>Piso de Mármol pulido</t>
  </si>
  <si>
    <t>Piso revestido con porcelanato</t>
  </si>
  <si>
    <t>Tarima de Madera</t>
  </si>
  <si>
    <t>Enlucido de Yeso sobre Cemento</t>
  </si>
  <si>
    <t>Enlucido de Yeso sobre Ladrillo</t>
  </si>
  <si>
    <t>SALON AUDIOVISUAL</t>
  </si>
  <si>
    <t>0,90-0,60</t>
  </si>
  <si>
    <t>RESTAURANTE COMIDA RAPIDA</t>
  </si>
  <si>
    <t>INTERMEDIO-OPACO</t>
  </si>
  <si>
    <t>INTERMEDIO-BRILLANTE</t>
  </si>
  <si>
    <t>1,3-0,8</t>
  </si>
  <si>
    <t>CAFETERIA GENERICA</t>
  </si>
  <si>
    <t>MUY OPACO-MUY ABSORBENTE</t>
  </si>
  <si>
    <t>Cortina ligera de 150 a 250 gr/m2- 100% de amplitud- 5 a 10 cm de la pared</t>
  </si>
  <si>
    <t>Cortina mediana 400a 500 gr/m2- 100% de amplitud- 5 a 10 cm del muro</t>
  </si>
  <si>
    <t>Cielo raso machimbre o entablonado</t>
  </si>
  <si>
    <t>Piso flotante o Enchapado de Madera barnizada 15 mm sobre estructura de 50 mm cámara vacía</t>
  </si>
  <si>
    <t xml:space="preserve">Piso flotante o Enchapado de Madera cruda sin pintar  cámara de 0 a 20 mm </t>
  </si>
  <si>
    <t>Piso flotante o Enchapado de Madera de 30 mm sobre estructura de 50 mm cámara vacía.</t>
  </si>
  <si>
    <t>Piso flotante o Enchapado de Madera de 30 mm sobre estructura de 50 mm cámara rellena de lana o fibra de vidrio.</t>
  </si>
  <si>
    <t xml:space="preserve">Panel o enchapado de pino de 0,6 a 1 cm espesor sin cámara (pegado al muro) </t>
  </si>
  <si>
    <t>Panel o enchape de pino de 0,6 a 1 cm espesor sin cámara  (pegado al muro)</t>
  </si>
  <si>
    <t>Piso parquet sobre asfalto/espuma delgada</t>
  </si>
  <si>
    <t>Piso parquet sobre listones madera</t>
  </si>
  <si>
    <t>Cielo raso de madera generico</t>
  </si>
  <si>
    <t>Escenario entarimado de Madera</t>
  </si>
  <si>
    <t>Tapetes y alfombra</t>
  </si>
  <si>
    <t>Alfombra de 3mm sobre superficie dura</t>
  </si>
  <si>
    <t>Alfombra de 3 mm sobre madera de 2 cm</t>
  </si>
  <si>
    <t>Espejo sobre muro sin espesor conocido</t>
  </si>
  <si>
    <t>ANALISIS ACÚSTICO DE UN ESPACIO CERRADO  -  MÉTODO ESTADÍSTICO    Versión 2025</t>
  </si>
  <si>
    <t>Arq. Luciana Eugenia Gimenez</t>
  </si>
  <si>
    <t>Superficies metalicas</t>
  </si>
  <si>
    <t>Madera pintada al Latex</t>
  </si>
  <si>
    <t>Madera pintada al Esmalte Sintetico</t>
  </si>
  <si>
    <t>RESTAURANTE INTIMO SOFISTICADO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</si>
</sst>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3" x14ac:knownFonts="1">
    <font>
      <sz val="10"/>
      <name val="Arial"/>
    </font>
    <font>
      <i/>
      <sz val="10"/>
      <name val="Arial"/>
      <family val="2"/>
    </font>
    <font>
      <sz val="8"/>
      <name val="Arial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color theme="1"/>
      <name val="Comic Sans MS"/>
      <family val="4"/>
    </font>
    <font>
      <sz val="16"/>
      <color theme="1"/>
      <name val="Comic Sans MS"/>
      <family val="4"/>
    </font>
    <font>
      <sz val="12"/>
      <color theme="6" tint="-0.499984740745262"/>
      <name val="Comic Sans MS"/>
      <family val="4"/>
    </font>
    <font>
      <sz val="11"/>
      <color theme="4" tint="-0.499984740745262"/>
      <name val="Comic Sans MS"/>
      <family val="4"/>
    </font>
    <font>
      <sz val="12"/>
      <color theme="4" tint="-0.499984740745262"/>
      <name val="Comic Sans MS"/>
      <family val="4"/>
    </font>
    <font>
      <sz val="10"/>
      <color rgb="FFFF0000"/>
      <name val="Comic Sans MS"/>
      <family val="4"/>
    </font>
    <font>
      <sz val="9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22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b/>
      <sz val="20"/>
      <name val="Arial"/>
      <family val="2"/>
    </font>
    <font>
      <sz val="26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EF6F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/>
    <xf numFmtId="0" fontId="3" fillId="0" borderId="0" xfId="0" applyFont="1"/>
    <xf numFmtId="2" fontId="3" fillId="0" borderId="0" xfId="0" applyNumberFormat="1" applyFont="1"/>
    <xf numFmtId="165" fontId="0" fillId="0" borderId="1" xfId="0" applyNumberFormat="1" applyBorder="1"/>
    <xf numFmtId="0" fontId="0" fillId="2" borderId="1" xfId="0" applyFill="1" applyBorder="1" applyAlignment="1">
      <alignment horizontal="center"/>
    </xf>
    <xf numFmtId="2" fontId="0" fillId="0" borderId="4" xfId="0" applyNumberFormat="1" applyBorder="1"/>
    <xf numFmtId="164" fontId="0" fillId="0" borderId="5" xfId="0" applyNumberFormat="1" applyBorder="1"/>
    <xf numFmtId="2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2" fontId="0" fillId="0" borderId="6" xfId="0" applyNumberFormat="1" applyBorder="1"/>
    <xf numFmtId="164" fontId="0" fillId="0" borderId="7" xfId="0" applyNumberFormat="1" applyBorder="1"/>
    <xf numFmtId="2" fontId="3" fillId="0" borderId="6" xfId="0" applyNumberFormat="1" applyFont="1" applyBorder="1"/>
    <xf numFmtId="164" fontId="3" fillId="0" borderId="7" xfId="0" applyNumberFormat="1" applyFont="1" applyBorder="1"/>
    <xf numFmtId="2" fontId="3" fillId="0" borderId="7" xfId="0" applyNumberFormat="1" applyFont="1" applyBorder="1"/>
    <xf numFmtId="2" fontId="0" fillId="0" borderId="7" xfId="0" applyNumberFormat="1" applyBorder="1"/>
    <xf numFmtId="0" fontId="0" fillId="0" borderId="4" xfId="0" applyBorder="1"/>
    <xf numFmtId="0" fontId="0" fillId="0" borderId="8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9" xfId="0" applyFill="1" applyBorder="1" applyAlignment="1">
      <alignment horizontal="center"/>
    </xf>
    <xf numFmtId="165" fontId="0" fillId="0" borderId="9" xfId="0" applyNumberFormat="1" applyBorder="1"/>
    <xf numFmtId="2" fontId="0" fillId="0" borderId="3" xfId="0" applyNumberFormat="1" applyBorder="1"/>
    <xf numFmtId="164" fontId="0" fillId="0" borderId="3" xfId="0" applyNumberFormat="1" applyBorder="1"/>
    <xf numFmtId="0" fontId="4" fillId="0" borderId="0" xfId="0" applyFont="1"/>
    <xf numFmtId="1" fontId="0" fillId="0" borderId="0" xfId="0" applyNumberFormat="1"/>
    <xf numFmtId="164" fontId="5" fillId="0" borderId="0" xfId="0" applyNumberFormat="1" applyFont="1"/>
    <xf numFmtId="0" fontId="5" fillId="0" borderId="0" xfId="0" applyFont="1"/>
    <xf numFmtId="9" fontId="0" fillId="0" borderId="1" xfId="0" applyNumberFormat="1" applyBorder="1"/>
    <xf numFmtId="0" fontId="0" fillId="0" borderId="9" xfId="0" applyBorder="1"/>
    <xf numFmtId="2" fontId="4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2" fontId="3" fillId="0" borderId="10" xfId="0" applyNumberFormat="1" applyFont="1" applyBorder="1"/>
    <xf numFmtId="9" fontId="0" fillId="0" borderId="9" xfId="0" applyNumberFormat="1" applyBorder="1"/>
    <xf numFmtId="0" fontId="0" fillId="0" borderId="0" xfId="0" applyAlignment="1">
      <alignment horizontal="left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1" fontId="0" fillId="0" borderId="1" xfId="0" applyNumberFormat="1" applyBorder="1"/>
    <xf numFmtId="0" fontId="0" fillId="0" borderId="1" xfId="0" applyBorder="1" applyAlignment="1">
      <alignment wrapText="1"/>
    </xf>
    <xf numFmtId="165" fontId="0" fillId="0" borderId="0" xfId="0" applyNumberFormat="1"/>
    <xf numFmtId="0" fontId="0" fillId="0" borderId="0" xfId="0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164" fontId="12" fillId="0" borderId="35" xfId="0" applyNumberFormat="1" applyFont="1" applyBorder="1" applyAlignment="1">
      <alignment vertical="center" wrapText="1"/>
    </xf>
    <xf numFmtId="164" fontId="12" fillId="19" borderId="35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164" fontId="13" fillId="0" borderId="35" xfId="0" applyNumberFormat="1" applyFont="1" applyBorder="1" applyAlignment="1">
      <alignment vertical="center"/>
    </xf>
    <xf numFmtId="164" fontId="13" fillId="0" borderId="12" xfId="0" applyNumberFormat="1" applyFont="1" applyBorder="1" applyAlignment="1">
      <alignment vertical="center"/>
    </xf>
    <xf numFmtId="0" fontId="9" fillId="0" borderId="1" xfId="0" applyFont="1" applyBorder="1" applyAlignment="1">
      <alignment wrapText="1"/>
    </xf>
    <xf numFmtId="164" fontId="12" fillId="20" borderId="35" xfId="0" applyNumberFormat="1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16" fontId="13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vertical="center"/>
    </xf>
    <xf numFmtId="164" fontId="13" fillId="0" borderId="2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64" fontId="12" fillId="21" borderId="35" xfId="0" applyNumberFormat="1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164" fontId="13" fillId="0" borderId="36" xfId="0" applyNumberFormat="1" applyFont="1" applyBorder="1" applyAlignment="1">
      <alignment vertical="center"/>
    </xf>
    <xf numFmtId="164" fontId="13" fillId="0" borderId="10" xfId="0" applyNumberFormat="1" applyFont="1" applyBorder="1" applyAlignment="1">
      <alignment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164" fontId="13" fillId="0" borderId="38" xfId="0" applyNumberFormat="1" applyFont="1" applyBorder="1" applyAlignment="1">
      <alignment vertical="center"/>
    </xf>
    <xf numFmtId="164" fontId="13" fillId="0" borderId="20" xfId="0" applyNumberFormat="1" applyFont="1" applyBorder="1" applyAlignment="1">
      <alignment vertical="center"/>
    </xf>
    <xf numFmtId="0" fontId="14" fillId="0" borderId="0" xfId="0" applyFont="1"/>
    <xf numFmtId="164" fontId="12" fillId="15" borderId="35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2" fontId="3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2" fontId="0" fillId="0" borderId="2" xfId="0" applyNumberFormat="1" applyBorder="1"/>
    <xf numFmtId="2" fontId="3" fillId="0" borderId="2" xfId="0" applyNumberFormat="1" applyFont="1" applyBorder="1"/>
    <xf numFmtId="0" fontId="15" fillId="2" borderId="9" xfId="0" applyFont="1" applyFill="1" applyBorder="1" applyAlignment="1">
      <alignment horizontal="center"/>
    </xf>
    <xf numFmtId="0" fontId="6" fillId="0" borderId="2" xfId="0" applyFont="1" applyBorder="1"/>
    <xf numFmtId="0" fontId="4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17" borderId="2" xfId="0" applyNumberFormat="1" applyFill="1" applyBorder="1"/>
    <xf numFmtId="164" fontId="12" fillId="3" borderId="35" xfId="0" applyNumberFormat="1" applyFont="1" applyFill="1" applyBorder="1" applyAlignment="1">
      <alignment vertical="center" wrapText="1"/>
    </xf>
    <xf numFmtId="0" fontId="13" fillId="3" borderId="9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vertical="center"/>
    </xf>
    <xf numFmtId="164" fontId="13" fillId="3" borderId="2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9" fillId="3" borderId="0" xfId="0" applyFont="1" applyFill="1"/>
    <xf numFmtId="0" fontId="0" fillId="0" borderId="9" xfId="0" applyBorder="1" applyAlignment="1">
      <alignment wrapText="1"/>
    </xf>
    <xf numFmtId="0" fontId="0" fillId="0" borderId="2" xfId="0" applyBorder="1"/>
    <xf numFmtId="0" fontId="4" fillId="0" borderId="9" xfId="0" applyFont="1" applyBorder="1"/>
    <xf numFmtId="0" fontId="18" fillId="0" borderId="1" xfId="0" applyFont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18" fillId="0" borderId="1" xfId="0" applyFont="1" applyBorder="1" applyAlignment="1">
      <alignment horizontal="left" vertical="top" wrapText="1"/>
    </xf>
    <xf numFmtId="0" fontId="20" fillId="5" borderId="1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21" fillId="8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0" fontId="21" fillId="12" borderId="1" xfId="0" applyFont="1" applyFill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1" fillId="14" borderId="1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165" fontId="16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18" fillId="0" borderId="1" xfId="0" applyFont="1" applyBorder="1" applyAlignment="1">
      <alignment vertical="center" wrapText="1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2" fontId="0" fillId="3" borderId="22" xfId="0" applyNumberFormat="1" applyFill="1" applyBorder="1" applyAlignment="1">
      <alignment horizontal="left"/>
    </xf>
    <xf numFmtId="2" fontId="0" fillId="3" borderId="27" xfId="0" applyNumberFormat="1" applyFill="1" applyBorder="1" applyAlignment="1">
      <alignment horizontal="left"/>
    </xf>
    <xf numFmtId="2" fontId="0" fillId="3" borderId="23" xfId="0" applyNumberFormat="1" applyFill="1" applyBorder="1" applyAlignment="1">
      <alignment horizontal="left"/>
    </xf>
    <xf numFmtId="2" fontId="0" fillId="3" borderId="24" xfId="0" applyNumberFormat="1" applyFill="1" applyBorder="1" applyAlignment="1">
      <alignment horizontal="left"/>
    </xf>
    <xf numFmtId="2" fontId="0" fillId="3" borderId="28" xfId="0" applyNumberFormat="1" applyFill="1" applyBorder="1" applyAlignment="1">
      <alignment horizontal="left"/>
    </xf>
    <xf numFmtId="2" fontId="0" fillId="3" borderId="25" xfId="0" applyNumberFormat="1" applyFill="1" applyBorder="1" applyAlignment="1">
      <alignment horizontal="left"/>
    </xf>
    <xf numFmtId="0" fontId="5" fillId="0" borderId="29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left"/>
    </xf>
    <xf numFmtId="0" fontId="4" fillId="3" borderId="2" xfId="0" applyFont="1" applyFill="1" applyBorder="1"/>
    <xf numFmtId="0" fontId="0" fillId="3" borderId="3" xfId="0" applyFill="1" applyBorder="1"/>
    <xf numFmtId="0" fontId="0" fillId="3" borderId="9" xfId="0" applyFill="1" applyBorder="1"/>
    <xf numFmtId="0" fontId="5" fillId="2" borderId="1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9" xfId="0" applyBorder="1" applyAlignment="1">
      <alignment horizontal="left"/>
    </xf>
    <xf numFmtId="0" fontId="10" fillId="18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/>
    </xf>
    <xf numFmtId="0" fontId="16" fillId="3" borderId="3" xfId="0" applyFont="1" applyFill="1" applyBorder="1" applyAlignment="1">
      <alignment horizontal="left"/>
    </xf>
    <xf numFmtId="0" fontId="16" fillId="3" borderId="9" xfId="0" applyFont="1" applyFill="1" applyBorder="1" applyAlignment="1">
      <alignment horizontal="left"/>
    </xf>
    <xf numFmtId="0" fontId="22" fillId="3" borderId="2" xfId="0" applyFont="1" applyFill="1" applyBorder="1" applyAlignment="1">
      <alignment horizontal="left"/>
    </xf>
    <xf numFmtId="0" fontId="22" fillId="3" borderId="3" xfId="0" applyFont="1" applyFill="1" applyBorder="1" applyAlignment="1">
      <alignment horizontal="left"/>
    </xf>
    <xf numFmtId="0" fontId="22" fillId="3" borderId="9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EF6F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183128585849208E-2"/>
          <c:y val="2.847887609712416E-2"/>
          <c:w val="0.7572613155510286"/>
          <c:h val="0.85342383504252384"/>
        </c:manualLayout>
      </c:layout>
      <c:lineChart>
        <c:grouping val="standard"/>
        <c:varyColors val="0"/>
        <c:ser>
          <c:idx val="1"/>
          <c:order val="0"/>
          <c:tx>
            <c:strRef>
              <c:f>'Hoja de calculos'!$A$61</c:f>
              <c:strCache>
                <c:ptCount val="1"/>
                <c:pt idx="0">
                  <c:v>T60 Sabine</c:v>
                </c:pt>
              </c:strCache>
            </c:strRef>
          </c:tx>
          <c:cat>
            <c:numRef>
              <c:f>'Hoja de calculos'!$B$60:$G$60</c:f>
              <c:numCache>
                <c:formatCode>0</c:formatCode>
                <c:ptCount val="6"/>
                <c:pt idx="0">
                  <c:v>125</c:v>
                </c:pt>
                <c:pt idx="1">
                  <c:v>250</c:v>
                </c:pt>
                <c:pt idx="2">
                  <c:v>500</c:v>
                </c:pt>
                <c:pt idx="3">
                  <c:v>1000</c:v>
                </c:pt>
                <c:pt idx="4">
                  <c:v>2000</c:v>
                </c:pt>
                <c:pt idx="5">
                  <c:v>4000</c:v>
                </c:pt>
              </c:numCache>
            </c:numRef>
          </c:cat>
          <c:val>
            <c:numRef>
              <c:f>'Hoja de calculos'!$B$61:$G$61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6-4883-9DF0-CF7DD076A9A4}"/>
            </c:ext>
          </c:extLst>
        </c:ser>
        <c:ser>
          <c:idx val="3"/>
          <c:order val="1"/>
          <c:tx>
            <c:strRef>
              <c:f>'Hoja de calculos'!$A$63</c:f>
              <c:strCache>
                <c:ptCount val="1"/>
                <c:pt idx="0">
                  <c:v>T60 Referencia</c:v>
                </c:pt>
              </c:strCache>
            </c:strRef>
          </c:tx>
          <c:cat>
            <c:numRef>
              <c:f>'Hoja de calculos'!$B$60:$G$60</c:f>
              <c:numCache>
                <c:formatCode>0</c:formatCode>
                <c:ptCount val="6"/>
                <c:pt idx="0">
                  <c:v>125</c:v>
                </c:pt>
                <c:pt idx="1">
                  <c:v>250</c:v>
                </c:pt>
                <c:pt idx="2">
                  <c:v>500</c:v>
                </c:pt>
                <c:pt idx="3">
                  <c:v>1000</c:v>
                </c:pt>
                <c:pt idx="4">
                  <c:v>2000</c:v>
                </c:pt>
                <c:pt idx="5">
                  <c:v>4000</c:v>
                </c:pt>
              </c:numCache>
            </c:numRef>
          </c:cat>
          <c:val>
            <c:numRef>
              <c:f>'Hoja de calculos'!$B$63:$G$63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26-4883-9DF0-CF7DD076A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48320"/>
        <c:axId val="61049856"/>
      </c:lineChart>
      <c:catAx>
        <c:axId val="610483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61049856"/>
        <c:crosses val="autoZero"/>
        <c:auto val="1"/>
        <c:lblAlgn val="ctr"/>
        <c:lblOffset val="100"/>
        <c:noMultiLvlLbl val="0"/>
      </c:catAx>
      <c:valAx>
        <c:axId val="6104985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61048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951482788789334"/>
          <c:y val="0.33011768136826086"/>
          <c:w val="0.14351138866262425"/>
          <c:h val="0.11818897637795273"/>
        </c:manualLayout>
      </c:layout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FFFF00"/>
  </sheetPr>
  <sheetViews>
    <sheetView zoomScale="85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0.85682</cdr:x>
      <cdr:y>0.86792</cdr:y>
    </cdr:from>
    <cdr:to>
      <cdr:x>0.99006</cdr:x>
      <cdr:y>0.91358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7387995" y="5069742"/>
          <a:ext cx="1148847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CO" sz="900"/>
            <a:t>Frecuencia</a:t>
          </a:r>
          <a:r>
            <a:rPr lang="es-CO" sz="900" baseline="0"/>
            <a:t> en Hz</a:t>
          </a:r>
          <a:endParaRPr lang="es-CO" sz="900"/>
        </a:p>
      </cdr:txBody>
    </cdr:sp>
  </cdr:relSizeAnchor>
  <cdr:relSizeAnchor xmlns:cdr="http://schemas.openxmlformats.org/drawingml/2006/chartDrawing">
    <cdr:from>
      <cdr:x>0.01346</cdr:x>
      <cdr:y>0.20144</cdr:y>
    </cdr:from>
    <cdr:to>
      <cdr:x>0.04752</cdr:x>
      <cdr:y>0.95098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11578" y="1174235"/>
          <a:ext cx="282216" cy="4369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wordArtVert" wrap="square" rtlCol="0"/>
        <a:lstStyle xmlns:a="http://schemas.openxmlformats.org/drawingml/2006/main"/>
        <a:p xmlns:a="http://schemas.openxmlformats.org/drawingml/2006/main">
          <a:r>
            <a:rPr lang="es-CO" sz="1100"/>
            <a:t>Tiempo en Segundos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8</xdr:row>
      <xdr:rowOff>0</xdr:rowOff>
    </xdr:from>
    <xdr:to>
      <xdr:col>10</xdr:col>
      <xdr:colOff>304800</xdr:colOff>
      <xdr:row>8</xdr:row>
      <xdr:rowOff>304800</xdr:rowOff>
    </xdr:to>
    <xdr:sp macro="" textlink="">
      <xdr:nvSpPr>
        <xdr:cNvPr id="5123" name="AutoShape 3" descr="30.300+ Paredes De Bloques De Cemento Fotografías de stock, fotos e  imágenes libres de derechos - iStock">
          <a:extLst>
            <a:ext uri="{FF2B5EF4-FFF2-40B4-BE49-F238E27FC236}">
              <a16:creationId xmlns:a16="http://schemas.microsoft.com/office/drawing/2014/main" id="{00000000-0008-0000-0200-000003140000}"/>
            </a:ext>
          </a:extLst>
        </xdr:cNvPr>
        <xdr:cNvSpPr>
          <a:spLocks noChangeAspect="1" noChangeArrowheads="1"/>
        </xdr:cNvSpPr>
      </xdr:nvSpPr>
      <xdr:spPr bwMode="auto">
        <a:xfrm>
          <a:off x="10153650" y="514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304800</xdr:colOff>
      <xdr:row>7</xdr:row>
      <xdr:rowOff>304800</xdr:rowOff>
    </xdr:to>
    <xdr:sp macro="" textlink="">
      <xdr:nvSpPr>
        <xdr:cNvPr id="5124" name="AutoShape 4" descr="30.300+ Paredes De Bloques De Cemento Fotografías de stock, fotos e  imágenes libres de derechos - iStock">
          <a:extLst>
            <a:ext uri="{FF2B5EF4-FFF2-40B4-BE49-F238E27FC236}">
              <a16:creationId xmlns:a16="http://schemas.microsoft.com/office/drawing/2014/main" id="{00000000-0008-0000-0200-000004140000}"/>
            </a:ext>
          </a:extLst>
        </xdr:cNvPr>
        <xdr:cNvSpPr>
          <a:spLocks noChangeAspect="1" noChangeArrowheads="1"/>
        </xdr:cNvSpPr>
      </xdr:nvSpPr>
      <xdr:spPr bwMode="auto">
        <a:xfrm>
          <a:off x="9210675" y="457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15325</xdr:colOff>
      <xdr:row>7</xdr:row>
      <xdr:rowOff>33133</xdr:rowOff>
    </xdr:from>
    <xdr:to>
      <xdr:col>10</xdr:col>
      <xdr:colOff>29610</xdr:colOff>
      <xdr:row>7</xdr:row>
      <xdr:rowOff>990600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26000" y="6662533"/>
          <a:ext cx="1443035" cy="9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10</xdr:col>
      <xdr:colOff>0</xdr:colOff>
      <xdr:row>13</xdr:row>
      <xdr:rowOff>997323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11235" y="12673853"/>
          <a:ext cx="1467971" cy="997323"/>
        </a:xfrm>
        <a:prstGeom prst="rect">
          <a:avLst/>
        </a:prstGeom>
      </xdr:spPr>
    </xdr:pic>
    <xdr:clientData/>
  </xdr:twoCellAnchor>
  <xdr:twoCellAnchor editAs="oneCell">
    <xdr:from>
      <xdr:col>9</xdr:col>
      <xdr:colOff>28576</xdr:colOff>
      <xdr:row>8</xdr:row>
      <xdr:rowOff>19050</xdr:rowOff>
    </xdr:from>
    <xdr:to>
      <xdr:col>10</xdr:col>
      <xdr:colOff>28575</xdr:colOff>
      <xdr:row>8</xdr:row>
      <xdr:rowOff>990600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" r="4575"/>
        <a:stretch/>
      </xdr:blipFill>
      <xdr:spPr>
        <a:xfrm>
          <a:off x="9239251" y="7658100"/>
          <a:ext cx="1428749" cy="971550"/>
        </a:xfrm>
        <a:prstGeom prst="rect">
          <a:avLst/>
        </a:prstGeom>
      </xdr:spPr>
    </xdr:pic>
    <xdr:clientData/>
  </xdr:twoCellAnchor>
  <xdr:twoCellAnchor editAs="oneCell">
    <xdr:from>
      <xdr:col>9</xdr:col>
      <xdr:colOff>8282</xdr:colOff>
      <xdr:row>9</xdr:row>
      <xdr:rowOff>8284</xdr:rowOff>
    </xdr:from>
    <xdr:to>
      <xdr:col>10</xdr:col>
      <xdr:colOff>12423</xdr:colOff>
      <xdr:row>10</xdr:row>
      <xdr:rowOff>9766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18543" y="8663610"/>
          <a:ext cx="1432891" cy="101196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10</xdr:row>
      <xdr:rowOff>0</xdr:rowOff>
    </xdr:from>
    <xdr:to>
      <xdr:col>10</xdr:col>
      <xdr:colOff>28015</xdr:colOff>
      <xdr:row>11</xdr:row>
      <xdr:rowOff>11206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211236" y="9648265"/>
          <a:ext cx="1456764" cy="101973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10</xdr:col>
      <xdr:colOff>0</xdr:colOff>
      <xdr:row>12</xdr:row>
      <xdr:rowOff>11205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211235" y="10656794"/>
          <a:ext cx="1467971" cy="101973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10</xdr:col>
      <xdr:colOff>0</xdr:colOff>
      <xdr:row>12</xdr:row>
      <xdr:rowOff>977643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7093"/>
        <a:stretch/>
      </xdr:blipFill>
      <xdr:spPr>
        <a:xfrm>
          <a:off x="9211235" y="11665324"/>
          <a:ext cx="1467971" cy="977643"/>
        </a:xfrm>
        <a:prstGeom prst="rect">
          <a:avLst/>
        </a:prstGeom>
      </xdr:spPr>
    </xdr:pic>
    <xdr:clientData/>
  </xdr:twoCellAnchor>
  <xdr:twoCellAnchor editAs="oneCell">
    <xdr:from>
      <xdr:col>9</xdr:col>
      <xdr:colOff>2</xdr:colOff>
      <xdr:row>14</xdr:row>
      <xdr:rowOff>0</xdr:rowOff>
    </xdr:from>
    <xdr:to>
      <xdr:col>10</xdr:col>
      <xdr:colOff>1</xdr:colOff>
      <xdr:row>14</xdr:row>
      <xdr:rowOff>1000125</xdr:rowOff>
    </xdr:to>
    <xdr:pic>
      <xdr:nvPicPr>
        <xdr:cNvPr id="12" name="Picture 11" descr="muro de cemento fondo de textura de estuco en blanco para el diseño  12524052 Foto de stock en Vecteezy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1237" y="13682382"/>
          <a:ext cx="146797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</xdr:row>
      <xdr:rowOff>1</xdr:rowOff>
    </xdr:from>
    <xdr:to>
      <xdr:col>10</xdr:col>
      <xdr:colOff>16809</xdr:colOff>
      <xdr:row>15</xdr:row>
      <xdr:rowOff>986041</xdr:rowOff>
    </xdr:to>
    <xdr:pic>
      <xdr:nvPicPr>
        <xdr:cNvPr id="13" name="Picture 12" descr="Revestimiento Texturado a Rodillo 27Kgs - Pintutex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1235" y="14690913"/>
          <a:ext cx="1445559" cy="986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10</xdr:col>
      <xdr:colOff>5603</xdr:colOff>
      <xdr:row>16</xdr:row>
      <xdr:rowOff>1004271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211235" y="15699441"/>
          <a:ext cx="1434353" cy="100427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10</xdr:col>
      <xdr:colOff>16809</xdr:colOff>
      <xdr:row>17</xdr:row>
      <xdr:rowOff>998667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211235" y="16707971"/>
          <a:ext cx="1445559" cy="99866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18</xdr:row>
      <xdr:rowOff>1</xdr:rowOff>
    </xdr:from>
    <xdr:to>
      <xdr:col>10</xdr:col>
      <xdr:colOff>27214</xdr:colOff>
      <xdr:row>19</xdr:row>
      <xdr:rowOff>27335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225643" y="17689287"/>
          <a:ext cx="1455964" cy="103426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304800</xdr:colOff>
      <xdr:row>1</xdr:row>
      <xdr:rowOff>304800</xdr:rowOff>
    </xdr:to>
    <xdr:sp macro="" textlink="">
      <xdr:nvSpPr>
        <xdr:cNvPr id="5127" name="AutoShape 7" descr="Arena Yeso Textura Estuco Pared Amarillo Superficie Fondo Foto de archivo -  Imagen de yeso, material: 213346404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10</xdr:col>
      <xdr:colOff>6406</xdr:colOff>
      <xdr:row>1</xdr:row>
      <xdr:rowOff>987136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460182" y="571500"/>
          <a:ext cx="1478451" cy="98713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</xdr:row>
      <xdr:rowOff>1</xdr:rowOff>
    </xdr:from>
    <xdr:to>
      <xdr:col>10</xdr:col>
      <xdr:colOff>9525</xdr:colOff>
      <xdr:row>2</xdr:row>
      <xdr:rowOff>990601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r="19132"/>
        <a:stretch/>
      </xdr:blipFill>
      <xdr:spPr>
        <a:xfrm>
          <a:off x="10439400" y="1581151"/>
          <a:ext cx="1438275" cy="99060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3</xdr:row>
      <xdr:rowOff>1</xdr:rowOff>
    </xdr:from>
    <xdr:to>
      <xdr:col>10</xdr:col>
      <xdr:colOff>16423</xdr:colOff>
      <xdr:row>3</xdr:row>
      <xdr:rowOff>1000919</xdr:rowOff>
    </xdr:to>
    <xdr:pic>
      <xdr:nvPicPr>
        <xdr:cNvPr id="22" name="Picture 21" descr="Paso a paso de cómo preparar y aplicar revoque fino - Home Solution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1518" y="2594742"/>
          <a:ext cx="1445172" cy="1000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304800</xdr:colOff>
      <xdr:row>4</xdr:row>
      <xdr:rowOff>304800</xdr:rowOff>
    </xdr:to>
    <xdr:sp macro="" textlink="">
      <xdr:nvSpPr>
        <xdr:cNvPr id="5129" name="AutoShape 9" descr="Muro De Cemento Sin Pintar áspero Foto de archivo - Imagen de macro,  urbano: 95654728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3600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4</xdr:row>
      <xdr:rowOff>1</xdr:rowOff>
    </xdr:from>
    <xdr:to>
      <xdr:col>10</xdr:col>
      <xdr:colOff>27214</xdr:colOff>
      <xdr:row>5</xdr:row>
      <xdr:rowOff>17319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463893" y="3592287"/>
          <a:ext cx="1455964" cy="102424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304800</xdr:colOff>
      <xdr:row>5</xdr:row>
      <xdr:rowOff>304800</xdr:rowOff>
    </xdr:to>
    <xdr:sp macro="" textlink="">
      <xdr:nvSpPr>
        <xdr:cNvPr id="5130" name="AutoShape 10" descr="28,908 Muro De Cemento Pintado Blanco Fotos de stock - Fotos libres de  regalías de Dreamstime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spect="1" noChangeArrowheads="1"/>
        </xdr:cNvSpPr>
      </xdr:nvSpPr>
      <xdr:spPr bwMode="auto">
        <a:xfrm>
          <a:off x="10439400" y="461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5</xdr:row>
      <xdr:rowOff>1</xdr:rowOff>
    </xdr:from>
    <xdr:to>
      <xdr:col>9</xdr:col>
      <xdr:colOff>1411942</xdr:colOff>
      <xdr:row>5</xdr:row>
      <xdr:rowOff>998421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r="6034"/>
        <a:stretch/>
      </xdr:blipFill>
      <xdr:spPr>
        <a:xfrm>
          <a:off x="10443882" y="4605619"/>
          <a:ext cx="1411942" cy="99842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10</xdr:col>
      <xdr:colOff>329046</xdr:colOff>
      <xdr:row>7</xdr:row>
      <xdr:rowOff>9003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460182" y="5593773"/>
          <a:ext cx="1801091" cy="101345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10</xdr:col>
      <xdr:colOff>209637</xdr:colOff>
      <xdr:row>20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2110357" y="18696214"/>
          <a:ext cx="1679209" cy="102053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304800</xdr:colOff>
      <xdr:row>51</xdr:row>
      <xdr:rowOff>304800</xdr:rowOff>
    </xdr:to>
    <xdr:sp macro="" textlink="">
      <xdr:nvSpPr>
        <xdr:cNvPr id="2050" name="AutoShape 2" descr="Vier Abinet | Madera | ✨ Cielo raso en madera Mirá los diferentes estilos  de cielo raso en madera alistonada y entablonada. Los fabricamos para su  uso en... | Instagram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12087225" y="5105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51</xdr:row>
      <xdr:rowOff>0</xdr:rowOff>
    </xdr:from>
    <xdr:to>
      <xdr:col>10</xdr:col>
      <xdr:colOff>0</xdr:colOff>
      <xdr:row>52</xdr:row>
      <xdr:rowOff>9343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2110357" y="50917929"/>
          <a:ext cx="1469572" cy="1016271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1451800</xdr:colOff>
      <xdr:row>50</xdr:row>
      <xdr:rowOff>966107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2110357" y="49911000"/>
          <a:ext cx="1451800" cy="96610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49</xdr:row>
      <xdr:rowOff>1</xdr:rowOff>
    </xdr:from>
    <xdr:to>
      <xdr:col>9</xdr:col>
      <xdr:colOff>1327359</xdr:colOff>
      <xdr:row>49</xdr:row>
      <xdr:rowOff>993323</xdr:rowOff>
    </xdr:to>
    <xdr:pic>
      <xdr:nvPicPr>
        <xdr:cNvPr id="30" name="Imagen 29" descr="Pavimento de madera: Tarima o parqué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0357" y="48904072"/>
          <a:ext cx="1327359" cy="993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fitToPage="1"/>
  </sheetPr>
  <dimension ref="A1:V63"/>
  <sheetViews>
    <sheetView zoomScale="85" zoomScaleNormal="85" workbookViewId="0">
      <selection activeCell="I4" sqref="I4:N4"/>
    </sheetView>
  </sheetViews>
  <sheetFormatPr baseColWidth="10" defaultColWidth="11.42578125" defaultRowHeight="12.75" x14ac:dyDescent="0.2"/>
  <cols>
    <col min="1" max="1" width="33" style="48" customWidth="1"/>
    <col min="2" max="2" width="9.42578125" customWidth="1"/>
    <col min="3" max="3" width="7.28515625" style="5" customWidth="1"/>
    <col min="4" max="4" width="7" style="4" customWidth="1"/>
    <col min="5" max="5" width="8" customWidth="1"/>
    <col min="6" max="6" width="7.42578125" customWidth="1"/>
    <col min="7" max="7" width="6.7109375" customWidth="1"/>
    <col min="8" max="8" width="7" customWidth="1"/>
    <col min="9" max="9" width="6.85546875" customWidth="1"/>
    <col min="10" max="10" width="7" customWidth="1"/>
    <col min="11" max="11" width="6.140625" customWidth="1"/>
    <col min="12" max="12" width="7.28515625" customWidth="1"/>
    <col min="13" max="13" width="6.42578125" customWidth="1"/>
    <col min="14" max="14" width="6.85546875" customWidth="1"/>
    <col min="15" max="20" width="6.7109375" customWidth="1"/>
    <col min="21" max="21" width="3.7109375" customWidth="1"/>
  </cols>
  <sheetData>
    <row r="1" spans="1:14" ht="21" customHeight="1" thickBot="1" x14ac:dyDescent="0.25">
      <c r="A1" s="148" t="s">
        <v>251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50"/>
    </row>
    <row r="2" spans="1:14" ht="15.75" customHeight="1" x14ac:dyDescent="0.2"/>
    <row r="3" spans="1:14" ht="19.5" customHeight="1" x14ac:dyDescent="0.2">
      <c r="A3" s="84" t="s">
        <v>21</v>
      </c>
      <c r="B3" s="145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</row>
    <row r="4" spans="1:14" ht="18.75" customHeight="1" x14ac:dyDescent="0.2">
      <c r="A4" s="85" t="s">
        <v>0</v>
      </c>
      <c r="B4" s="167"/>
      <c r="C4" s="146"/>
      <c r="D4" s="147"/>
      <c r="G4" s="97" t="s">
        <v>22</v>
      </c>
      <c r="H4" s="34"/>
      <c r="I4" s="145" t="s">
        <v>252</v>
      </c>
      <c r="J4" s="146"/>
      <c r="K4" s="146"/>
      <c r="L4" s="146"/>
      <c r="M4" s="146"/>
      <c r="N4" s="147"/>
    </row>
    <row r="5" spans="1:14" ht="18" customHeight="1" x14ac:dyDescent="0.2">
      <c r="A5" s="84" t="s">
        <v>2</v>
      </c>
      <c r="B5" s="168" t="s">
        <v>194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70"/>
    </row>
    <row r="6" spans="1:14" ht="12.75" customHeight="1" x14ac:dyDescent="0.2">
      <c r="A6" s="86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</row>
    <row r="7" spans="1:14" ht="18" customHeight="1" x14ac:dyDescent="0.25">
      <c r="A7" s="160" t="s">
        <v>1</v>
      </c>
      <c r="B7" s="160"/>
      <c r="C7" s="160"/>
    </row>
    <row r="8" spans="1:14" ht="19.5" customHeight="1" x14ac:dyDescent="0.2">
      <c r="A8" s="87" t="s">
        <v>33</v>
      </c>
      <c r="B8" s="174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6"/>
    </row>
    <row r="9" spans="1:14" ht="16.5" customHeight="1" x14ac:dyDescent="0.2">
      <c r="A9" s="87" t="s">
        <v>3</v>
      </c>
      <c r="B9" s="174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6"/>
    </row>
    <row r="10" spans="1:14" ht="15" customHeight="1" x14ac:dyDescent="0.2">
      <c r="A10" s="87" t="s">
        <v>191</v>
      </c>
      <c r="B10" s="174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6"/>
    </row>
    <row r="11" spans="1:14" ht="14.25" customHeight="1" x14ac:dyDescent="0.2">
      <c r="A11" s="87" t="s">
        <v>190</v>
      </c>
      <c r="B11" s="174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6"/>
    </row>
    <row r="12" spans="1:14" ht="14.25" customHeight="1" x14ac:dyDescent="0.2">
      <c r="A12" s="87" t="s">
        <v>34</v>
      </c>
      <c r="B12" s="174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6"/>
    </row>
    <row r="13" spans="1:14" ht="15" customHeight="1" x14ac:dyDescent="0.2">
      <c r="A13" s="87" t="s">
        <v>192</v>
      </c>
      <c r="B13" s="174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6"/>
    </row>
    <row r="14" spans="1:14" ht="15" customHeight="1" x14ac:dyDescent="0.2">
      <c r="A14" s="87" t="s">
        <v>193</v>
      </c>
      <c r="B14" s="177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9"/>
    </row>
    <row r="15" spans="1:14" ht="18.75" customHeight="1" x14ac:dyDescent="0.2">
      <c r="A15" s="87" t="s">
        <v>35</v>
      </c>
      <c r="B15" s="174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6"/>
    </row>
    <row r="16" spans="1:14" ht="18.75" customHeight="1" x14ac:dyDescent="0.2">
      <c r="A16" s="87" t="s">
        <v>4</v>
      </c>
      <c r="B16" s="174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6"/>
    </row>
    <row r="17" spans="1:22" ht="21" customHeight="1" thickBot="1" x14ac:dyDescent="0.25">
      <c r="B17" s="1"/>
      <c r="C17" s="6"/>
      <c r="D17" s="35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22" ht="18.75" customHeight="1" thickBot="1" x14ac:dyDescent="0.25">
      <c r="A18" s="161" t="s">
        <v>182</v>
      </c>
      <c r="B18" s="162"/>
      <c r="C18" s="162"/>
      <c r="D18" s="163"/>
      <c r="E18" s="98"/>
      <c r="F18" s="29"/>
    </row>
    <row r="19" spans="1:22" ht="15.75" customHeight="1" x14ac:dyDescent="0.2">
      <c r="B19" s="1"/>
      <c r="C19" s="8"/>
      <c r="D19" s="31"/>
      <c r="E19" s="32"/>
      <c r="F19" s="29"/>
    </row>
    <row r="20" spans="1:22" x14ac:dyDescent="0.2">
      <c r="D20" s="40">
        <v>125</v>
      </c>
      <c r="E20" s="41">
        <v>250</v>
      </c>
      <c r="F20" s="41">
        <v>500</v>
      </c>
      <c r="G20" s="41">
        <v>1000</v>
      </c>
      <c r="H20" s="41">
        <v>2000</v>
      </c>
      <c r="I20" s="41">
        <v>4000</v>
      </c>
    </row>
    <row r="21" spans="1:22" ht="18.75" customHeight="1" thickBot="1" x14ac:dyDescent="0.25">
      <c r="A21" s="153" t="s">
        <v>183</v>
      </c>
      <c r="B21" s="154"/>
      <c r="C21" s="154"/>
      <c r="D21" s="69"/>
      <c r="E21" s="69"/>
      <c r="F21" s="69"/>
      <c r="G21" s="69"/>
      <c r="H21" s="69"/>
      <c r="I21" s="69"/>
      <c r="J21" s="164" t="s">
        <v>184</v>
      </c>
      <c r="K21" s="165"/>
      <c r="L21" s="165"/>
      <c r="M21" s="165"/>
      <c r="N21" s="166"/>
    </row>
    <row r="22" spans="1:22" ht="18" customHeight="1" thickBot="1" x14ac:dyDescent="0.25"/>
    <row r="23" spans="1:22" ht="18" customHeight="1" x14ac:dyDescent="0.2">
      <c r="C23" s="11" t="s">
        <v>9</v>
      </c>
      <c r="D23" s="12"/>
      <c r="E23" s="21" t="s">
        <v>10</v>
      </c>
      <c r="F23" s="22"/>
      <c r="G23" s="21" t="s">
        <v>11</v>
      </c>
      <c r="H23" s="22"/>
      <c r="I23" s="21" t="s">
        <v>12</v>
      </c>
      <c r="J23" s="22"/>
      <c r="K23" s="21" t="s">
        <v>13</v>
      </c>
      <c r="L23" s="22"/>
      <c r="M23" s="21" t="s">
        <v>14</v>
      </c>
      <c r="N23" s="22"/>
      <c r="O23" s="171" t="s">
        <v>19</v>
      </c>
      <c r="P23" s="172"/>
      <c r="Q23" s="172"/>
      <c r="R23" s="172"/>
      <c r="S23" s="172"/>
      <c r="T23" s="173"/>
    </row>
    <row r="24" spans="1:22" s="2" customFormat="1" ht="25.5" customHeight="1" x14ac:dyDescent="0.2">
      <c r="A24" s="88" t="s">
        <v>5</v>
      </c>
      <c r="B24" s="96" t="s">
        <v>6</v>
      </c>
      <c r="C24" s="13" t="s">
        <v>7</v>
      </c>
      <c r="D24" s="14" t="s">
        <v>8</v>
      </c>
      <c r="E24" s="23" t="s">
        <v>7</v>
      </c>
      <c r="F24" s="24" t="s">
        <v>8</v>
      </c>
      <c r="G24" s="23" t="s">
        <v>7</v>
      </c>
      <c r="H24" s="24" t="s">
        <v>8</v>
      </c>
      <c r="I24" s="23" t="s">
        <v>7</v>
      </c>
      <c r="J24" s="24" t="s">
        <v>8</v>
      </c>
      <c r="K24" s="23" t="s">
        <v>7</v>
      </c>
      <c r="L24" s="24" t="s">
        <v>8</v>
      </c>
      <c r="M24" s="23" t="s">
        <v>7</v>
      </c>
      <c r="N24" s="24" t="s">
        <v>8</v>
      </c>
      <c r="O24" s="25">
        <v>125</v>
      </c>
      <c r="P24" s="10">
        <v>250</v>
      </c>
      <c r="Q24" s="10">
        <v>500</v>
      </c>
      <c r="R24" s="10">
        <v>1000</v>
      </c>
      <c r="S24" s="10">
        <v>2000</v>
      </c>
      <c r="T24" s="10">
        <v>4000</v>
      </c>
    </row>
    <row r="25" spans="1:22" ht="20.100000000000001" customHeight="1" x14ac:dyDescent="0.2">
      <c r="A25" s="108"/>
      <c r="B25" s="109"/>
      <c r="C25" s="15" t="str">
        <f t="shared" ref="C25:C39" si="0">IF(O25="","",O25)</f>
        <v/>
      </c>
      <c r="D25" s="16" t="str">
        <f t="shared" ref="D25:D39" si="1">IF(C25="","",B25*C25)</f>
        <v/>
      </c>
      <c r="E25" s="15" t="str">
        <f t="shared" ref="E25:E39" si="2">IF(P25="","",P25)</f>
        <v/>
      </c>
      <c r="F25" s="16" t="str">
        <f>IF(E25="","",B25*E25)</f>
        <v/>
      </c>
      <c r="G25" s="15" t="str">
        <f t="shared" ref="G25:G39" si="3">IF(Q25="","",Q25)</f>
        <v/>
      </c>
      <c r="H25" s="16" t="str">
        <f>IF(G25="","",B25*G25)</f>
        <v/>
      </c>
      <c r="I25" s="15" t="str">
        <f t="shared" ref="I25:I39" si="4">IF(R25="","",R25)</f>
        <v/>
      </c>
      <c r="J25" s="16" t="str">
        <f>IF(I25="","",B25*I25)</f>
        <v/>
      </c>
      <c r="K25" s="15" t="str">
        <f t="shared" ref="K25:K39" si="5">IF(S25="","",S25)</f>
        <v/>
      </c>
      <c r="L25" s="16" t="str">
        <f>IF(K25="","",B25*K25)</f>
        <v/>
      </c>
      <c r="M25" s="15" t="str">
        <f t="shared" ref="M25:M39" si="6">IF(T25="","",T25)</f>
        <v/>
      </c>
      <c r="N25" s="16" t="str">
        <f>IF(M25="","",B25*M25)</f>
        <v/>
      </c>
      <c r="O25" s="9"/>
      <c r="P25" s="9"/>
      <c r="Q25" s="9"/>
      <c r="R25" s="9"/>
      <c r="S25" s="9"/>
      <c r="T25" s="9"/>
    </row>
    <row r="26" spans="1:22" ht="20.100000000000001" customHeight="1" x14ac:dyDescent="0.2">
      <c r="A26" s="108"/>
      <c r="B26" s="109"/>
      <c r="C26" s="15" t="str">
        <f t="shared" si="0"/>
        <v/>
      </c>
      <c r="D26" s="16" t="str">
        <f t="shared" si="1"/>
        <v/>
      </c>
      <c r="E26" s="15" t="str">
        <f t="shared" si="2"/>
        <v/>
      </c>
      <c r="F26" s="16" t="str">
        <f t="shared" ref="F26:F39" si="7">IF(E26="","",B26*E26)</f>
        <v/>
      </c>
      <c r="G26" s="15" t="str">
        <f t="shared" si="3"/>
        <v/>
      </c>
      <c r="H26" s="16" t="str">
        <f t="shared" ref="H26:H39" si="8">IF(G26="","",B26*G26)</f>
        <v/>
      </c>
      <c r="I26" s="15" t="str">
        <f t="shared" si="4"/>
        <v/>
      </c>
      <c r="J26" s="16" t="str">
        <f t="shared" ref="J26:J39" si="9">IF(I26="","",B26*I26)</f>
        <v/>
      </c>
      <c r="K26" s="15" t="str">
        <f t="shared" si="5"/>
        <v/>
      </c>
      <c r="L26" s="16" t="str">
        <f t="shared" ref="L26:L39" si="10">IF(K26="","",B26*K26)</f>
        <v/>
      </c>
      <c r="M26" s="15" t="str">
        <f t="shared" si="6"/>
        <v/>
      </c>
      <c r="N26" s="16" t="str">
        <f t="shared" ref="N26:N39" si="11">IF(M26="","",B26*M26)</f>
        <v/>
      </c>
      <c r="O26" s="9"/>
      <c r="P26" s="9"/>
      <c r="Q26" s="9"/>
      <c r="R26" s="9"/>
      <c r="S26" s="9"/>
      <c r="T26" s="9"/>
    </row>
    <row r="27" spans="1:22" ht="20.100000000000001" customHeight="1" x14ac:dyDescent="0.2">
      <c r="A27" s="110"/>
      <c r="B27" s="109"/>
      <c r="C27" s="15" t="str">
        <f t="shared" si="0"/>
        <v/>
      </c>
      <c r="D27" s="16" t="str">
        <f t="shared" si="1"/>
        <v/>
      </c>
      <c r="E27" s="15" t="str">
        <f t="shared" si="2"/>
        <v/>
      </c>
      <c r="F27" s="16" t="str">
        <f t="shared" si="7"/>
        <v/>
      </c>
      <c r="G27" s="15" t="str">
        <f t="shared" si="3"/>
        <v/>
      </c>
      <c r="H27" s="16" t="str">
        <f t="shared" si="8"/>
        <v/>
      </c>
      <c r="I27" s="15" t="str">
        <f t="shared" si="4"/>
        <v/>
      </c>
      <c r="J27" s="16" t="str">
        <f t="shared" si="9"/>
        <v/>
      </c>
      <c r="K27" s="15" t="str">
        <f t="shared" si="5"/>
        <v/>
      </c>
      <c r="L27" s="16" t="str">
        <f t="shared" si="10"/>
        <v/>
      </c>
      <c r="M27" s="15" t="str">
        <f t="shared" si="6"/>
        <v/>
      </c>
      <c r="N27" s="16" t="str">
        <f t="shared" si="11"/>
        <v/>
      </c>
      <c r="O27" s="9"/>
      <c r="P27" s="9"/>
      <c r="Q27" s="9"/>
      <c r="R27" s="9"/>
      <c r="S27" s="9"/>
      <c r="T27" s="9"/>
    </row>
    <row r="28" spans="1:22" s="99" customFormat="1" ht="20.25" customHeight="1" x14ac:dyDescent="0.2">
      <c r="A28" s="110"/>
      <c r="B28" s="109"/>
      <c r="C28" s="15" t="str">
        <f t="shared" si="0"/>
        <v/>
      </c>
      <c r="D28" s="16" t="str">
        <f t="shared" si="1"/>
        <v/>
      </c>
      <c r="E28" s="15" t="str">
        <f t="shared" si="2"/>
        <v/>
      </c>
      <c r="F28" s="16" t="str">
        <f t="shared" si="7"/>
        <v/>
      </c>
      <c r="G28" s="15" t="str">
        <f t="shared" si="3"/>
        <v/>
      </c>
      <c r="H28" s="16" t="str">
        <f t="shared" si="8"/>
        <v/>
      </c>
      <c r="I28" s="15" t="str">
        <f t="shared" si="4"/>
        <v/>
      </c>
      <c r="J28" s="16" t="str">
        <f t="shared" si="9"/>
        <v/>
      </c>
      <c r="K28" s="15" t="str">
        <f t="shared" si="5"/>
        <v/>
      </c>
      <c r="L28" s="16" t="str">
        <f t="shared" si="10"/>
        <v/>
      </c>
      <c r="M28" s="15" t="str">
        <f t="shared" si="6"/>
        <v/>
      </c>
      <c r="N28" s="16" t="str">
        <f t="shared" si="11"/>
        <v/>
      </c>
      <c r="O28" s="9"/>
      <c r="P28" s="9"/>
      <c r="Q28" s="9"/>
      <c r="R28" s="9"/>
      <c r="S28" s="9"/>
      <c r="T28" s="9"/>
    </row>
    <row r="29" spans="1:22" ht="20.100000000000001" customHeight="1" x14ac:dyDescent="0.2">
      <c r="A29" s="110"/>
      <c r="B29" s="109"/>
      <c r="C29" s="15" t="str">
        <f t="shared" si="0"/>
        <v/>
      </c>
      <c r="D29" s="16" t="str">
        <f t="shared" si="1"/>
        <v/>
      </c>
      <c r="E29" s="15" t="str">
        <f t="shared" si="2"/>
        <v/>
      </c>
      <c r="F29" s="16" t="str">
        <f t="shared" si="7"/>
        <v/>
      </c>
      <c r="G29" s="15" t="str">
        <f t="shared" si="3"/>
        <v/>
      </c>
      <c r="H29" s="16" t="str">
        <f t="shared" si="8"/>
        <v/>
      </c>
      <c r="I29" s="15" t="str">
        <f t="shared" si="4"/>
        <v/>
      </c>
      <c r="J29" s="16" t="str">
        <f t="shared" si="9"/>
        <v/>
      </c>
      <c r="K29" s="15" t="str">
        <f t="shared" si="5"/>
        <v/>
      </c>
      <c r="L29" s="16" t="str">
        <f t="shared" si="10"/>
        <v/>
      </c>
      <c r="M29" s="15" t="str">
        <f t="shared" si="6"/>
        <v/>
      </c>
      <c r="N29" s="16" t="str">
        <f t="shared" si="11"/>
        <v/>
      </c>
      <c r="O29" s="9"/>
      <c r="P29" s="9"/>
      <c r="Q29" s="9"/>
      <c r="R29" s="9"/>
      <c r="S29" s="9"/>
      <c r="T29" s="9"/>
    </row>
    <row r="30" spans="1:22" ht="20.100000000000001" customHeight="1" x14ac:dyDescent="0.2">
      <c r="A30" s="110"/>
      <c r="B30" s="109"/>
      <c r="C30" s="15" t="str">
        <f t="shared" si="0"/>
        <v/>
      </c>
      <c r="D30" s="16" t="str">
        <f t="shared" si="1"/>
        <v/>
      </c>
      <c r="E30" s="15" t="str">
        <f t="shared" si="2"/>
        <v/>
      </c>
      <c r="F30" s="16" t="str">
        <f t="shared" si="7"/>
        <v/>
      </c>
      <c r="G30" s="15" t="str">
        <f t="shared" si="3"/>
        <v/>
      </c>
      <c r="H30" s="16" t="str">
        <f t="shared" si="8"/>
        <v/>
      </c>
      <c r="I30" s="15" t="str">
        <f t="shared" si="4"/>
        <v/>
      </c>
      <c r="J30" s="16" t="str">
        <f t="shared" si="9"/>
        <v/>
      </c>
      <c r="K30" s="15" t="str">
        <f t="shared" si="5"/>
        <v/>
      </c>
      <c r="L30" s="16" t="str">
        <f t="shared" si="10"/>
        <v/>
      </c>
      <c r="M30" s="15" t="str">
        <f t="shared" si="6"/>
        <v/>
      </c>
      <c r="N30" s="16" t="str">
        <f t="shared" si="11"/>
        <v/>
      </c>
      <c r="O30" s="9"/>
      <c r="P30" s="9"/>
      <c r="Q30" s="9"/>
      <c r="R30" s="9"/>
      <c r="S30" s="9"/>
      <c r="T30" s="9"/>
    </row>
    <row r="31" spans="1:22" ht="20.100000000000001" customHeight="1" x14ac:dyDescent="0.2">
      <c r="A31" s="89"/>
      <c r="B31" s="94"/>
      <c r="C31" s="15" t="str">
        <f t="shared" si="0"/>
        <v/>
      </c>
      <c r="D31" s="16" t="str">
        <f t="shared" si="1"/>
        <v/>
      </c>
      <c r="E31" s="15" t="str">
        <f t="shared" si="2"/>
        <v/>
      </c>
      <c r="F31" s="16" t="str">
        <f t="shared" si="7"/>
        <v/>
      </c>
      <c r="G31" s="15" t="str">
        <f t="shared" si="3"/>
        <v/>
      </c>
      <c r="H31" s="16" t="str">
        <f t="shared" si="8"/>
        <v/>
      </c>
      <c r="I31" s="15" t="str">
        <f t="shared" si="4"/>
        <v/>
      </c>
      <c r="J31" s="16" t="str">
        <f t="shared" si="9"/>
        <v/>
      </c>
      <c r="K31" s="15" t="str">
        <f t="shared" si="5"/>
        <v/>
      </c>
      <c r="L31" s="16" t="str">
        <f t="shared" si="10"/>
        <v/>
      </c>
      <c r="M31" s="15" t="str">
        <f t="shared" si="6"/>
        <v/>
      </c>
      <c r="N31" s="16" t="str">
        <f t="shared" si="11"/>
        <v/>
      </c>
      <c r="O31" s="9"/>
      <c r="P31" s="9"/>
      <c r="Q31" s="9"/>
      <c r="R31" s="9"/>
      <c r="S31" s="9"/>
      <c r="T31" s="9"/>
    </row>
    <row r="32" spans="1:22" ht="20.100000000000001" customHeight="1" x14ac:dyDescent="0.2">
      <c r="A32" s="89"/>
      <c r="B32" s="109"/>
      <c r="C32" s="15" t="str">
        <f t="shared" si="0"/>
        <v/>
      </c>
      <c r="D32" s="16" t="str">
        <f t="shared" si="1"/>
        <v/>
      </c>
      <c r="E32" s="15" t="str">
        <f t="shared" si="2"/>
        <v/>
      </c>
      <c r="F32" s="16" t="str">
        <f t="shared" si="7"/>
        <v/>
      </c>
      <c r="G32" s="15" t="str">
        <f t="shared" si="3"/>
        <v/>
      </c>
      <c r="H32" s="16" t="str">
        <f t="shared" si="8"/>
        <v/>
      </c>
      <c r="I32" s="15" t="str">
        <f t="shared" si="4"/>
        <v/>
      </c>
      <c r="J32" s="16" t="str">
        <f t="shared" si="9"/>
        <v/>
      </c>
      <c r="K32" s="15" t="str">
        <f t="shared" si="5"/>
        <v/>
      </c>
      <c r="L32" s="16" t="str">
        <f t="shared" si="10"/>
        <v/>
      </c>
      <c r="M32" s="15" t="str">
        <f t="shared" si="6"/>
        <v/>
      </c>
      <c r="N32" s="16" t="str">
        <f t="shared" si="11"/>
        <v/>
      </c>
      <c r="O32" s="9"/>
      <c r="P32" s="9"/>
      <c r="Q32" s="9"/>
      <c r="R32" s="9"/>
      <c r="S32" s="9"/>
      <c r="T32" s="9"/>
      <c r="V32" s="29"/>
    </row>
    <row r="33" spans="1:20" ht="20.100000000000001" customHeight="1" x14ac:dyDescent="0.2">
      <c r="A33" s="89"/>
      <c r="B33" s="100"/>
      <c r="C33" s="15" t="str">
        <f t="shared" si="0"/>
        <v/>
      </c>
      <c r="D33" s="16" t="str">
        <f t="shared" si="1"/>
        <v/>
      </c>
      <c r="E33" s="15" t="str">
        <f t="shared" si="2"/>
        <v/>
      </c>
      <c r="F33" s="16" t="str">
        <f t="shared" si="7"/>
        <v/>
      </c>
      <c r="G33" s="15" t="str">
        <f t="shared" si="3"/>
        <v/>
      </c>
      <c r="H33" s="16" t="str">
        <f t="shared" si="8"/>
        <v/>
      </c>
      <c r="I33" s="15" t="str">
        <f t="shared" si="4"/>
        <v/>
      </c>
      <c r="J33" s="16" t="str">
        <f t="shared" si="9"/>
        <v/>
      </c>
      <c r="K33" s="15" t="str">
        <f t="shared" si="5"/>
        <v/>
      </c>
      <c r="L33" s="16" t="str">
        <f t="shared" si="10"/>
        <v/>
      </c>
      <c r="M33" s="15" t="str">
        <f t="shared" si="6"/>
        <v/>
      </c>
      <c r="N33" s="16" t="str">
        <f t="shared" si="11"/>
        <v/>
      </c>
      <c r="O33" s="9"/>
      <c r="P33" s="9"/>
      <c r="Q33" s="9"/>
      <c r="R33" s="9"/>
      <c r="S33" s="9"/>
      <c r="T33" s="9"/>
    </row>
    <row r="34" spans="1:20" ht="20.100000000000001" customHeight="1" x14ac:dyDescent="0.2">
      <c r="A34" s="89"/>
      <c r="B34" s="100"/>
      <c r="C34" s="15" t="str">
        <f t="shared" si="0"/>
        <v/>
      </c>
      <c r="D34" s="16" t="str">
        <f t="shared" si="1"/>
        <v/>
      </c>
      <c r="E34" s="15" t="str">
        <f t="shared" si="2"/>
        <v/>
      </c>
      <c r="F34" s="16" t="str">
        <f t="shared" si="7"/>
        <v/>
      </c>
      <c r="G34" s="15" t="str">
        <f t="shared" si="3"/>
        <v/>
      </c>
      <c r="H34" s="16" t="str">
        <f t="shared" si="8"/>
        <v/>
      </c>
      <c r="I34" s="15" t="str">
        <f t="shared" si="4"/>
        <v/>
      </c>
      <c r="J34" s="16" t="str">
        <f t="shared" si="9"/>
        <v/>
      </c>
      <c r="K34" s="15" t="str">
        <f t="shared" si="5"/>
        <v/>
      </c>
      <c r="L34" s="16" t="str">
        <f t="shared" si="10"/>
        <v/>
      </c>
      <c r="M34" s="15" t="str">
        <f t="shared" si="6"/>
        <v/>
      </c>
      <c r="N34" s="16" t="str">
        <f t="shared" si="11"/>
        <v/>
      </c>
      <c r="O34" s="26"/>
      <c r="P34" s="9"/>
      <c r="Q34" s="9"/>
      <c r="R34" s="9"/>
      <c r="S34" s="9"/>
      <c r="T34" s="9"/>
    </row>
    <row r="35" spans="1:20" ht="20.100000000000001" customHeight="1" x14ac:dyDescent="0.2">
      <c r="A35" s="89"/>
      <c r="B35" s="100"/>
      <c r="C35" s="15" t="str">
        <f t="shared" si="0"/>
        <v/>
      </c>
      <c r="D35" s="16" t="str">
        <f t="shared" si="1"/>
        <v/>
      </c>
      <c r="E35" s="15" t="str">
        <f t="shared" si="2"/>
        <v/>
      </c>
      <c r="F35" s="16" t="str">
        <f t="shared" si="7"/>
        <v/>
      </c>
      <c r="G35" s="15" t="str">
        <f t="shared" si="3"/>
        <v/>
      </c>
      <c r="H35" s="16" t="str">
        <f t="shared" si="8"/>
        <v/>
      </c>
      <c r="I35" s="15" t="str">
        <f t="shared" si="4"/>
        <v/>
      </c>
      <c r="J35" s="16" t="str">
        <f t="shared" si="9"/>
        <v/>
      </c>
      <c r="K35" s="15" t="str">
        <f t="shared" si="5"/>
        <v/>
      </c>
      <c r="L35" s="16" t="str">
        <f t="shared" si="10"/>
        <v/>
      </c>
      <c r="M35" s="15" t="str">
        <f t="shared" si="6"/>
        <v/>
      </c>
      <c r="N35" s="16" t="str">
        <f t="shared" si="11"/>
        <v/>
      </c>
      <c r="O35" s="26"/>
      <c r="P35" s="9"/>
      <c r="Q35" s="9"/>
      <c r="R35" s="9"/>
      <c r="S35" s="9"/>
      <c r="T35" s="9"/>
    </row>
    <row r="36" spans="1:20" ht="20.100000000000001" customHeight="1" x14ac:dyDescent="0.2">
      <c r="A36" s="89"/>
      <c r="B36" s="100"/>
      <c r="C36" s="15" t="str">
        <f t="shared" si="0"/>
        <v/>
      </c>
      <c r="D36" s="16" t="str">
        <f t="shared" si="1"/>
        <v/>
      </c>
      <c r="E36" s="15" t="str">
        <f t="shared" si="2"/>
        <v/>
      </c>
      <c r="F36" s="16" t="str">
        <f t="shared" si="7"/>
        <v/>
      </c>
      <c r="G36" s="15" t="str">
        <f t="shared" si="3"/>
        <v/>
      </c>
      <c r="H36" s="16" t="str">
        <f t="shared" si="8"/>
        <v/>
      </c>
      <c r="I36" s="15" t="str">
        <f t="shared" si="4"/>
        <v/>
      </c>
      <c r="J36" s="16" t="str">
        <f t="shared" si="9"/>
        <v/>
      </c>
      <c r="K36" s="15" t="str">
        <f t="shared" si="5"/>
        <v/>
      </c>
      <c r="L36" s="16" t="str">
        <f t="shared" si="10"/>
        <v/>
      </c>
      <c r="M36" s="15" t="str">
        <f t="shared" si="6"/>
        <v/>
      </c>
      <c r="N36" s="16" t="str">
        <f t="shared" si="11"/>
        <v/>
      </c>
      <c r="O36" s="26"/>
      <c r="P36" s="9"/>
      <c r="Q36" s="9"/>
      <c r="R36" s="9"/>
      <c r="S36" s="9"/>
      <c r="T36" s="9"/>
    </row>
    <row r="37" spans="1:20" ht="20.100000000000001" customHeight="1" x14ac:dyDescent="0.2">
      <c r="A37" s="46"/>
      <c r="B37" s="100"/>
      <c r="C37" s="15" t="str">
        <f t="shared" si="0"/>
        <v/>
      </c>
      <c r="D37" s="16" t="str">
        <f t="shared" si="1"/>
        <v/>
      </c>
      <c r="E37" s="15" t="str">
        <f t="shared" si="2"/>
        <v/>
      </c>
      <c r="F37" s="16" t="str">
        <f t="shared" si="7"/>
        <v/>
      </c>
      <c r="G37" s="15" t="str">
        <f t="shared" si="3"/>
        <v/>
      </c>
      <c r="H37" s="16" t="str">
        <f t="shared" si="8"/>
        <v/>
      </c>
      <c r="I37" s="15" t="str">
        <f t="shared" si="4"/>
        <v/>
      </c>
      <c r="J37" s="16" t="str">
        <f t="shared" si="9"/>
        <v/>
      </c>
      <c r="K37" s="15" t="str">
        <f t="shared" si="5"/>
        <v/>
      </c>
      <c r="L37" s="16" t="str">
        <f t="shared" si="10"/>
        <v/>
      </c>
      <c r="M37" s="15" t="str">
        <f t="shared" si="6"/>
        <v/>
      </c>
      <c r="N37" s="16" t="str">
        <f t="shared" si="11"/>
        <v/>
      </c>
      <c r="O37" s="26"/>
      <c r="P37" s="9"/>
      <c r="Q37" s="9"/>
      <c r="R37" s="9"/>
      <c r="S37" s="9"/>
      <c r="T37" s="9"/>
    </row>
    <row r="38" spans="1:20" ht="20.100000000000001" customHeight="1" x14ac:dyDescent="0.2">
      <c r="A38" s="46"/>
      <c r="B38" s="100"/>
      <c r="C38" s="15" t="str">
        <f t="shared" ref="C38" si="12">IF(O38="","",O38)</f>
        <v/>
      </c>
      <c r="D38" s="16" t="str">
        <f t="shared" ref="D38" si="13">IF(C38="","",B38*C38)</f>
        <v/>
      </c>
      <c r="E38" s="15" t="str">
        <f t="shared" ref="E38" si="14">IF(P38="","",P38)</f>
        <v/>
      </c>
      <c r="F38" s="16" t="str">
        <f t="shared" ref="F38" si="15">IF(E38="","",B38*E38)</f>
        <v/>
      </c>
      <c r="G38" s="15" t="str">
        <f t="shared" ref="G38" si="16">IF(Q38="","",Q38)</f>
        <v/>
      </c>
      <c r="H38" s="16" t="str">
        <f t="shared" ref="H38" si="17">IF(G38="","",B38*G38)</f>
        <v/>
      </c>
      <c r="I38" s="15" t="str">
        <f t="shared" ref="I38" si="18">IF(R38="","",R38)</f>
        <v/>
      </c>
      <c r="J38" s="16" t="str">
        <f t="shared" ref="J38" si="19">IF(I38="","",B38*I38)</f>
        <v/>
      </c>
      <c r="K38" s="15" t="str">
        <f t="shared" ref="K38" si="20">IF(S38="","",S38)</f>
        <v/>
      </c>
      <c r="L38" s="16" t="str">
        <f t="shared" ref="L38" si="21">IF(K38="","",B38*K38)</f>
        <v/>
      </c>
      <c r="M38" s="15" t="str">
        <f t="shared" ref="M38" si="22">IF(T38="","",T38)</f>
        <v/>
      </c>
      <c r="N38" s="16" t="str">
        <f t="shared" ref="N38" si="23">IF(M38="","",B38*M38)</f>
        <v/>
      </c>
      <c r="O38" s="26"/>
      <c r="P38" s="9"/>
      <c r="Q38" s="9"/>
      <c r="R38" s="9"/>
      <c r="S38" s="9"/>
      <c r="T38" s="9"/>
    </row>
    <row r="39" spans="1:20" ht="20.100000000000001" customHeight="1" x14ac:dyDescent="0.2">
      <c r="A39" s="46"/>
      <c r="B39" s="94"/>
      <c r="C39" s="15" t="str">
        <f t="shared" si="0"/>
        <v/>
      </c>
      <c r="D39" s="16" t="str">
        <f t="shared" si="1"/>
        <v/>
      </c>
      <c r="E39" s="15" t="str">
        <f t="shared" si="2"/>
        <v/>
      </c>
      <c r="F39" s="16" t="str">
        <f t="shared" si="7"/>
        <v/>
      </c>
      <c r="G39" s="15" t="str">
        <f t="shared" si="3"/>
        <v/>
      </c>
      <c r="H39" s="16" t="str">
        <f t="shared" si="8"/>
        <v/>
      </c>
      <c r="I39" s="15" t="str">
        <f t="shared" si="4"/>
        <v/>
      </c>
      <c r="J39" s="16" t="str">
        <f t="shared" si="9"/>
        <v/>
      </c>
      <c r="K39" s="15" t="str">
        <f t="shared" si="5"/>
        <v/>
      </c>
      <c r="L39" s="16" t="str">
        <f t="shared" si="10"/>
        <v/>
      </c>
      <c r="M39" s="15" t="str">
        <f t="shared" si="6"/>
        <v/>
      </c>
      <c r="N39" s="16" t="str">
        <f t="shared" si="11"/>
        <v/>
      </c>
      <c r="O39" s="26"/>
      <c r="P39" s="9"/>
      <c r="Q39" s="9"/>
      <c r="R39" s="9"/>
      <c r="S39" s="9"/>
      <c r="T39" s="9"/>
    </row>
    <row r="40" spans="1:20" s="7" customFormat="1" ht="27" customHeight="1" x14ac:dyDescent="0.2">
      <c r="A40" s="90" t="s">
        <v>16</v>
      </c>
      <c r="B40" s="95">
        <f>SUM(B25:B39)</f>
        <v>0</v>
      </c>
      <c r="C40" s="17" t="s">
        <v>28</v>
      </c>
      <c r="D40" s="18">
        <f>SUM(D25:D39)</f>
        <v>0</v>
      </c>
      <c r="E40" s="17"/>
      <c r="F40" s="18">
        <f>SUM(F25:F39)</f>
        <v>0</v>
      </c>
      <c r="G40" s="17"/>
      <c r="H40" s="18">
        <f>SUM(H25:H39)</f>
        <v>0</v>
      </c>
      <c r="I40" s="17"/>
      <c r="J40" s="18">
        <f>SUM(J25:J39)</f>
        <v>0</v>
      </c>
      <c r="K40" s="17"/>
      <c r="L40" s="18">
        <f>SUM(L25:L39)</f>
        <v>0</v>
      </c>
      <c r="M40" s="17"/>
      <c r="N40" s="18">
        <f>SUM(N25:N39)</f>
        <v>0</v>
      </c>
    </row>
    <row r="41" spans="1:20" s="8" customFormat="1" ht="27" customHeight="1" thickBot="1" x14ac:dyDescent="0.25">
      <c r="A41" s="91" t="s">
        <v>17</v>
      </c>
      <c r="B41" s="37"/>
      <c r="C41" s="17"/>
      <c r="D41" s="19" t="str">
        <f>IF($B$40=0,"",D40/$B$40)</f>
        <v/>
      </c>
      <c r="E41" s="17"/>
      <c r="F41" s="19" t="str">
        <f>IF($B$40=0,"",F40/$B$40)</f>
        <v/>
      </c>
      <c r="G41" s="17"/>
      <c r="H41" s="19" t="str">
        <f>IF($B$40=0,"",H40/$B$40)</f>
        <v/>
      </c>
      <c r="I41" s="17"/>
      <c r="J41" s="19" t="str">
        <f>IF($B$40=0,"",J40/$B$40)</f>
        <v/>
      </c>
      <c r="K41" s="17"/>
      <c r="L41" s="19" t="str">
        <f>IF($B$40=0,"",L40/$B$40)</f>
        <v/>
      </c>
      <c r="M41" s="17"/>
      <c r="N41" s="19" t="str">
        <f>IF($B$40=0,"",N40/$B$40)</f>
        <v/>
      </c>
    </row>
    <row r="42" spans="1:20" s="5" customFormat="1" ht="23.25" customHeight="1" thickBot="1" x14ac:dyDescent="0.25">
      <c r="A42" s="155" t="s">
        <v>15</v>
      </c>
      <c r="B42" s="156"/>
      <c r="C42" s="15"/>
      <c r="D42" s="20" t="str">
        <f>IF(D40=0,"",0.161*$E$18/(D40))</f>
        <v/>
      </c>
      <c r="E42" s="15"/>
      <c r="F42" s="20" t="str">
        <f>IF(F40=0,"",0.161*$E$18/(F40))</f>
        <v/>
      </c>
      <c r="G42" s="15"/>
      <c r="H42" s="20" t="str">
        <f>IF(H40=0,"",0.161*$E$18/(H40))</f>
        <v/>
      </c>
      <c r="I42" s="15"/>
      <c r="J42" s="20" t="str">
        <f>IF(J40=0,"",0.161*$E$18/(J40))</f>
        <v/>
      </c>
      <c r="K42" s="15"/>
      <c r="L42" s="20" t="str">
        <f>IF(L40=0,"",0.161*$E$18/(L40))</f>
        <v/>
      </c>
      <c r="M42" s="15"/>
      <c r="N42" s="20" t="str">
        <f>IF(N40=0,"",0.161*$E$18/(N40))</f>
        <v/>
      </c>
    </row>
    <row r="43" spans="1:20" ht="13.5" thickBot="1" x14ac:dyDescent="0.25">
      <c r="A43" s="92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</row>
    <row r="44" spans="1:20" s="5" customFormat="1" ht="22.5" customHeight="1" thickBot="1" x14ac:dyDescent="0.25">
      <c r="A44" s="155" t="s">
        <v>18</v>
      </c>
      <c r="B44" s="156"/>
      <c r="C44" s="15"/>
      <c r="D44" s="20" t="str">
        <f>IF($B$40 =0,"",0.161*$E$18/(-$B$40*LN(1-D41)))</f>
        <v/>
      </c>
      <c r="E44" s="15"/>
      <c r="F44" s="20" t="str">
        <f>IF($B$40 =0,"",0.161*$E$18/(-$B$40*LN(1-F41)))</f>
        <v/>
      </c>
      <c r="G44" s="15"/>
      <c r="H44" s="20" t="str">
        <f>IF($B$40 =0,"",0.161*$E$18/(-$B$40*LN(1-H41)))</f>
        <v/>
      </c>
      <c r="I44" s="15"/>
      <c r="J44" s="20" t="str">
        <f>IF($B$40 =0,"",0.161*$E$18/(-$B$40*LN(1-J41)))</f>
        <v/>
      </c>
      <c r="K44" s="15"/>
      <c r="L44" s="20" t="str">
        <f>IF($B$40 =0,"",0.161*$E$18/(-$B$40*LN(1-L41)))</f>
        <v/>
      </c>
      <c r="M44" s="15"/>
      <c r="N44" s="20" t="str">
        <f>IF($B$40 =0,"",0.161*$E$18/(-$B$40*LN(1-N41)))</f>
        <v/>
      </c>
    </row>
    <row r="45" spans="1:20" ht="13.5" thickBot="1" x14ac:dyDescent="0.25">
      <c r="A45" s="92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</row>
    <row r="46" spans="1:20" ht="18.75" customHeight="1" thickBot="1" x14ac:dyDescent="0.25">
      <c r="A46" s="157" t="s">
        <v>20</v>
      </c>
      <c r="B46" s="158"/>
      <c r="C46" s="15"/>
      <c r="D46" s="20">
        <f>D21</f>
        <v>0</v>
      </c>
      <c r="E46" s="15"/>
      <c r="F46" s="20">
        <f>E21</f>
        <v>0</v>
      </c>
      <c r="G46" s="15"/>
      <c r="H46" s="20">
        <f>F21</f>
        <v>0</v>
      </c>
      <c r="I46" s="15"/>
      <c r="J46" s="20">
        <f>G21</f>
        <v>0</v>
      </c>
      <c r="K46" s="15"/>
      <c r="L46" s="20">
        <f>H21</f>
        <v>0</v>
      </c>
      <c r="M46" s="15"/>
      <c r="N46" s="20">
        <f>I21</f>
        <v>0</v>
      </c>
    </row>
    <row r="47" spans="1:20" ht="13.5" thickBot="1" x14ac:dyDescent="0.25">
      <c r="C47" s="27"/>
      <c r="D47" s="28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20" ht="18.75" customHeight="1" thickBot="1" x14ac:dyDescent="0.25">
      <c r="A48" s="143" t="s">
        <v>30</v>
      </c>
      <c r="B48" s="159"/>
      <c r="C48" s="38"/>
      <c r="D48" s="33" t="str">
        <f>IF(D46=0,"",(D42-D46)/D46)</f>
        <v/>
      </c>
      <c r="E48" s="33"/>
      <c r="F48" s="33" t="str">
        <f>IF(F46=0,"",(F42-F46)/F46)</f>
        <v/>
      </c>
      <c r="G48" s="33"/>
      <c r="H48" s="33" t="str">
        <f>IF(H46=0,"",(H42-H46)/H46)</f>
        <v/>
      </c>
      <c r="I48" s="33"/>
      <c r="J48" s="33" t="str">
        <f>IF(J46=0,"",(J42-J46)/J46)</f>
        <v/>
      </c>
      <c r="K48" s="33"/>
      <c r="L48" s="33" t="str">
        <f>IF(L46=0,"",(L42-L46)/L46)</f>
        <v/>
      </c>
      <c r="M48" s="33"/>
      <c r="N48" s="33" t="str">
        <f>IF(N46=0,"",(N42-N46)/N46)</f>
        <v/>
      </c>
    </row>
    <row r="49" spans="1:14" ht="19.5" customHeight="1" thickBot="1" x14ac:dyDescent="0.25">
      <c r="A49" s="151" t="s">
        <v>31</v>
      </c>
      <c r="B49" s="152"/>
      <c r="C49" s="38"/>
      <c r="D49" s="33" t="str">
        <f>IF(D46=0,"",(D44-D46)/D46)</f>
        <v/>
      </c>
      <c r="E49" s="33"/>
      <c r="F49" s="33" t="str">
        <f>IF(F46=0,"",(F44-F46)/F46)</f>
        <v/>
      </c>
      <c r="G49" s="33"/>
      <c r="H49" s="33" t="str">
        <f>IF(H46=0,"",(H44-H46)/H46)</f>
        <v/>
      </c>
      <c r="I49" s="33"/>
      <c r="J49" s="33" t="str">
        <f>IF(J46=0,"",(J44-J46)/J46)</f>
        <v/>
      </c>
      <c r="K49" s="33"/>
      <c r="L49" s="33" t="str">
        <f>IF(L46=0,"",(L44-L46)/L46)</f>
        <v/>
      </c>
      <c r="M49" s="33"/>
      <c r="N49" s="33" t="str">
        <f>IF(N46=0,"",(N44-N46)/N46)</f>
        <v/>
      </c>
    </row>
    <row r="50" spans="1:14" ht="19.5" customHeight="1" thickBot="1" x14ac:dyDescent="0.25">
      <c r="B50" s="131" t="s">
        <v>38</v>
      </c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</row>
    <row r="51" spans="1:14" ht="20.25" customHeight="1" thickBot="1" x14ac:dyDescent="0.25">
      <c r="A51" s="143" t="s">
        <v>36</v>
      </c>
      <c r="B51" s="144"/>
      <c r="C51" s="129" t="str">
        <f>IF(D46=0,"",IF(ABS(D48)&lt;0.15,"Diseño Adecuado",IF(D48&lt;0,"Diseño Opaco","Diseño Brillante")))</f>
        <v/>
      </c>
      <c r="D51" s="130"/>
      <c r="E51" s="129" t="str">
        <f>IF(F46=0,"",IF(ABS(F48)&lt;0.15,"Diseño Adecuado",IF(F48&lt;0,"Diseño Opaco","Diseño Brillante")))</f>
        <v/>
      </c>
      <c r="F51" s="130"/>
      <c r="G51" s="129" t="str">
        <f>IF(H46=0,"",IF(ABS(H48)&lt;0.15,"Diseño Adecuado",IF(H48&lt;0,"Diseño Opaco","Diseño Brillante")))</f>
        <v/>
      </c>
      <c r="H51" s="130"/>
      <c r="I51" s="129" t="str">
        <f>IF(J46=0,"",IF(ABS(J48)&lt;0.15,"Diseño Adecuado",IF(J48&lt;0,"Diseño Opaco","Diseño Brillante")))</f>
        <v/>
      </c>
      <c r="J51" s="130"/>
      <c r="K51" s="129" t="str">
        <f>IF(L46=0,"",IF(ABS(L48)&lt;0.15,"Diseño Adecuado",IF(L48&lt;0,"Diseño Opaco","Diseño Brillante")))</f>
        <v/>
      </c>
      <c r="L51" s="130"/>
      <c r="M51" s="129" t="str">
        <f>IF(N46=0,"",IF(ABS(N48)&lt;0.15,"Diseño Adecuado",IF(N48&lt;0,"Diseño Opaco","Diseño Brillante")))</f>
        <v/>
      </c>
      <c r="N51" s="130"/>
    </row>
    <row r="52" spans="1:14" ht="21.75" customHeight="1" thickBot="1" x14ac:dyDescent="0.25">
      <c r="A52" s="143" t="s">
        <v>37</v>
      </c>
      <c r="B52" s="144"/>
      <c r="C52" s="129" t="str">
        <f>IF(D46=0,"",IF(ABS(D49)&lt;0.15,"Diseño Adecuado",IF(D49&lt;0,"Diseño Opaco","Diseño Brillante")))</f>
        <v/>
      </c>
      <c r="D52" s="130"/>
      <c r="E52" s="129" t="str">
        <f>IF(F46=0,"",IF(ABS(F49)&lt;0.15,"Diseño Adecuado",IF(F49&lt;0,"Diseño Opaco","Diseño Brillante")))</f>
        <v/>
      </c>
      <c r="F52" s="130"/>
      <c r="G52" s="129" t="str">
        <f>IF(H46=0,"",IF(ABS(H49)&lt;0.15,"Diseño Adecuado",IF(H49&lt;0,"Diseño Opaco","Diseño Brillante")))</f>
        <v/>
      </c>
      <c r="H52" s="130"/>
      <c r="I52" s="129" t="str">
        <f>IF(J46=0,"",IF(ABS(J49)&lt;0.15,"Diseño Adecuado",IF(J49&lt;0,"Diseño Opaco","Diseño Brillante")))</f>
        <v/>
      </c>
      <c r="J52" s="130"/>
      <c r="K52" s="129" t="str">
        <f>IF(L46=0,"",IF(ABS(L49)&lt;0.15,"Diseño Adecuado",IF(L49&lt;0,"Diseño Opaco","Diseño Brillante")))</f>
        <v/>
      </c>
      <c r="L52" s="130"/>
      <c r="M52" s="129" t="str">
        <f>IF(N46=0,"",IF(ABS(N49)&lt;0.15,"Diseño Adecuado",IF(N49&lt;0,"Diseño Opaco","Diseño Brillante")))</f>
        <v/>
      </c>
      <c r="N52" s="130"/>
    </row>
    <row r="53" spans="1:14" ht="21" customHeight="1" x14ac:dyDescent="0.2">
      <c r="A53" s="141" t="s">
        <v>29</v>
      </c>
      <c r="B53" s="142"/>
      <c r="C53" s="135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7"/>
    </row>
    <row r="54" spans="1:14" ht="21" customHeight="1" thickBot="1" x14ac:dyDescent="0.25">
      <c r="A54" s="133" t="s">
        <v>32</v>
      </c>
      <c r="B54" s="134"/>
      <c r="C54" s="138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40"/>
    </row>
    <row r="58" spans="1:14" x14ac:dyDescent="0.2">
      <c r="A58" s="48" t="s">
        <v>23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</row>
    <row r="59" spans="1:14" x14ac:dyDescent="0.2"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</row>
    <row r="60" spans="1:14" x14ac:dyDescent="0.2">
      <c r="A60" s="93" t="s">
        <v>24</v>
      </c>
      <c r="B60" s="30">
        <v>125</v>
      </c>
      <c r="C60" s="30">
        <v>250</v>
      </c>
      <c r="D60" s="30">
        <v>500</v>
      </c>
      <c r="E60" s="30">
        <v>1000</v>
      </c>
      <c r="F60" s="30">
        <v>2000</v>
      </c>
      <c r="G60" s="30">
        <v>4000</v>
      </c>
      <c r="H60" s="30"/>
    </row>
    <row r="61" spans="1:14" ht="18" customHeight="1" x14ac:dyDescent="0.2">
      <c r="A61" s="93" t="s">
        <v>25</v>
      </c>
      <c r="B61" s="5" t="str">
        <f>D42</f>
        <v/>
      </c>
      <c r="C61" s="5" t="str">
        <f>F42</f>
        <v/>
      </c>
      <c r="D61" s="5" t="str">
        <f>H42</f>
        <v/>
      </c>
      <c r="E61" s="5" t="str">
        <f>J42</f>
        <v/>
      </c>
      <c r="F61" s="5" t="str">
        <f>L42</f>
        <v/>
      </c>
      <c r="G61" s="5" t="str">
        <f>N42</f>
        <v/>
      </c>
    </row>
    <row r="62" spans="1:14" ht="17.25" customHeight="1" x14ac:dyDescent="0.2">
      <c r="A62" s="93" t="s">
        <v>26</v>
      </c>
      <c r="B62" s="5" t="str">
        <f>D44</f>
        <v/>
      </c>
      <c r="C62" s="5" t="str">
        <f>F44</f>
        <v/>
      </c>
      <c r="D62" s="5" t="str">
        <f>H44</f>
        <v/>
      </c>
      <c r="E62" s="5" t="str">
        <f>J44</f>
        <v/>
      </c>
      <c r="F62" s="5" t="str">
        <f>L44</f>
        <v/>
      </c>
      <c r="G62" s="5" t="str">
        <f>N44</f>
        <v/>
      </c>
    </row>
    <row r="63" spans="1:14" ht="20.25" customHeight="1" x14ac:dyDescent="0.2">
      <c r="A63" s="93" t="s">
        <v>27</v>
      </c>
      <c r="B63" s="5">
        <f>D46</f>
        <v>0</v>
      </c>
      <c r="C63" s="5">
        <f>F46</f>
        <v>0</v>
      </c>
      <c r="D63" s="5">
        <f>H46</f>
        <v>0</v>
      </c>
      <c r="E63" s="5">
        <f>J46</f>
        <v>0</v>
      </c>
      <c r="F63" s="5">
        <f>L46</f>
        <v>0</v>
      </c>
      <c r="G63" s="5">
        <f>N46</f>
        <v>0</v>
      </c>
    </row>
  </sheetData>
  <mergeCells count="43">
    <mergeCell ref="B5:N5"/>
    <mergeCell ref="O23:T23"/>
    <mergeCell ref="B8:N8"/>
    <mergeCell ref="B9:N9"/>
    <mergeCell ref="B10:N10"/>
    <mergeCell ref="B11:N11"/>
    <mergeCell ref="B12:N12"/>
    <mergeCell ref="B13:N13"/>
    <mergeCell ref="B15:N15"/>
    <mergeCell ref="B16:N16"/>
    <mergeCell ref="B14:N14"/>
    <mergeCell ref="E51:F51"/>
    <mergeCell ref="G51:H51"/>
    <mergeCell ref="K51:L51"/>
    <mergeCell ref="I4:N4"/>
    <mergeCell ref="A1:N1"/>
    <mergeCell ref="B3:N3"/>
    <mergeCell ref="A49:B49"/>
    <mergeCell ref="A21:C21"/>
    <mergeCell ref="A44:B44"/>
    <mergeCell ref="A46:B46"/>
    <mergeCell ref="A42:B42"/>
    <mergeCell ref="A48:B48"/>
    <mergeCell ref="A7:C7"/>
    <mergeCell ref="A18:D18"/>
    <mergeCell ref="J21:N21"/>
    <mergeCell ref="B4:D4"/>
    <mergeCell ref="K52:L52"/>
    <mergeCell ref="M52:N52"/>
    <mergeCell ref="B50:N50"/>
    <mergeCell ref="A54:B54"/>
    <mergeCell ref="C53:N53"/>
    <mergeCell ref="C54:N54"/>
    <mergeCell ref="A53:B53"/>
    <mergeCell ref="M51:N51"/>
    <mergeCell ref="C52:D52"/>
    <mergeCell ref="E52:F52"/>
    <mergeCell ref="A51:B51"/>
    <mergeCell ref="A52:B52"/>
    <mergeCell ref="I51:J51"/>
    <mergeCell ref="I52:J52"/>
    <mergeCell ref="G52:H52"/>
    <mergeCell ref="C51:D51"/>
  </mergeCells>
  <phoneticPr fontId="2" type="noConversion"/>
  <pageMargins left="0.7" right="0.7" top="0.75" bottom="0.75" header="0.3" footer="0.3"/>
  <pageSetup paperSize="9" scale="69" orientation="portrait" horizontalDpi="4294967295" r:id="rId1"/>
  <headerFooter alignWithMargins="0">
    <oddFooter>&amp;L&amp;P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O99"/>
  <sheetViews>
    <sheetView tabSelected="1" zoomScale="70" zoomScaleNormal="70" workbookViewId="0">
      <pane ySplit="810" topLeftCell="A2" activePane="bottomLeft"/>
      <selection activeCell="J1" sqref="J1:O1"/>
      <selection pane="bottomLeft" activeCell="M2" sqref="M2"/>
    </sheetView>
  </sheetViews>
  <sheetFormatPr baseColWidth="10" defaultColWidth="14.140625" defaultRowHeight="30.75" customHeight="1" x14ac:dyDescent="0.2"/>
  <cols>
    <col min="1" max="1" width="6.7109375" style="30" customWidth="1"/>
    <col min="2" max="2" width="38.28515625" style="115" bestFit="1" customWidth="1"/>
    <col min="3" max="3" width="88.28515625" style="112" customWidth="1"/>
    <col min="4" max="4" width="7.85546875" style="127" customWidth="1"/>
    <col min="5" max="5" width="7.42578125" style="127" customWidth="1"/>
    <col min="6" max="6" width="8" style="127" customWidth="1"/>
    <col min="7" max="7" width="8.28515625" style="127" customWidth="1"/>
    <col min="8" max="8" width="8.7109375" style="127" customWidth="1"/>
    <col min="9" max="9" width="7.7109375" style="127" customWidth="1"/>
    <col min="10" max="10" width="22" customWidth="1"/>
    <col min="256" max="256" width="8.7109375" customWidth="1"/>
    <col min="257" max="257" width="28.5703125" customWidth="1"/>
    <col min="258" max="258" width="48" customWidth="1"/>
    <col min="259" max="259" width="8.42578125" customWidth="1"/>
    <col min="260" max="260" width="9.85546875" customWidth="1"/>
    <col min="261" max="261" width="9.5703125" customWidth="1"/>
    <col min="262" max="262" width="8" customWidth="1"/>
    <col min="263" max="263" width="8.28515625" customWidth="1"/>
    <col min="264" max="264" width="8.7109375" customWidth="1"/>
    <col min="265" max="265" width="9.28515625" customWidth="1"/>
    <col min="512" max="512" width="8.7109375" customWidth="1"/>
    <col min="513" max="513" width="28.5703125" customWidth="1"/>
    <col min="514" max="514" width="48" customWidth="1"/>
    <col min="515" max="515" width="8.42578125" customWidth="1"/>
    <col min="516" max="516" width="9.85546875" customWidth="1"/>
    <col min="517" max="517" width="9.5703125" customWidth="1"/>
    <col min="518" max="518" width="8" customWidth="1"/>
    <col min="519" max="519" width="8.28515625" customWidth="1"/>
    <col min="520" max="520" width="8.7109375" customWidth="1"/>
    <col min="521" max="521" width="9.28515625" customWidth="1"/>
    <col min="768" max="768" width="8.7109375" customWidth="1"/>
    <col min="769" max="769" width="28.5703125" customWidth="1"/>
    <col min="770" max="770" width="48" customWidth="1"/>
    <col min="771" max="771" width="8.42578125" customWidth="1"/>
    <col min="772" max="772" width="9.85546875" customWidth="1"/>
    <col min="773" max="773" width="9.5703125" customWidth="1"/>
    <col min="774" max="774" width="8" customWidth="1"/>
    <col min="775" max="775" width="8.28515625" customWidth="1"/>
    <col min="776" max="776" width="8.7109375" customWidth="1"/>
    <col min="777" max="777" width="9.28515625" customWidth="1"/>
    <col min="1024" max="1024" width="8.7109375" customWidth="1"/>
    <col min="1025" max="1025" width="28.5703125" customWidth="1"/>
    <col min="1026" max="1026" width="48" customWidth="1"/>
    <col min="1027" max="1027" width="8.42578125" customWidth="1"/>
    <col min="1028" max="1028" width="9.85546875" customWidth="1"/>
    <col min="1029" max="1029" width="9.5703125" customWidth="1"/>
    <col min="1030" max="1030" width="8" customWidth="1"/>
    <col min="1031" max="1031" width="8.28515625" customWidth="1"/>
    <col min="1032" max="1032" width="8.7109375" customWidth="1"/>
    <col min="1033" max="1033" width="9.28515625" customWidth="1"/>
    <col min="1280" max="1280" width="8.7109375" customWidth="1"/>
    <col min="1281" max="1281" width="28.5703125" customWidth="1"/>
    <col min="1282" max="1282" width="48" customWidth="1"/>
    <col min="1283" max="1283" width="8.42578125" customWidth="1"/>
    <col min="1284" max="1284" width="9.85546875" customWidth="1"/>
    <col min="1285" max="1285" width="9.5703125" customWidth="1"/>
    <col min="1286" max="1286" width="8" customWidth="1"/>
    <col min="1287" max="1287" width="8.28515625" customWidth="1"/>
    <col min="1288" max="1288" width="8.7109375" customWidth="1"/>
    <col min="1289" max="1289" width="9.28515625" customWidth="1"/>
    <col min="1536" max="1536" width="8.7109375" customWidth="1"/>
    <col min="1537" max="1537" width="28.5703125" customWidth="1"/>
    <col min="1538" max="1538" width="48" customWidth="1"/>
    <col min="1539" max="1539" width="8.42578125" customWidth="1"/>
    <col min="1540" max="1540" width="9.85546875" customWidth="1"/>
    <col min="1541" max="1541" width="9.5703125" customWidth="1"/>
    <col min="1542" max="1542" width="8" customWidth="1"/>
    <col min="1543" max="1543" width="8.28515625" customWidth="1"/>
    <col min="1544" max="1544" width="8.7109375" customWidth="1"/>
    <col min="1545" max="1545" width="9.28515625" customWidth="1"/>
    <col min="1792" max="1792" width="8.7109375" customWidth="1"/>
    <col min="1793" max="1793" width="28.5703125" customWidth="1"/>
    <col min="1794" max="1794" width="48" customWidth="1"/>
    <col min="1795" max="1795" width="8.42578125" customWidth="1"/>
    <col min="1796" max="1796" width="9.85546875" customWidth="1"/>
    <col min="1797" max="1797" width="9.5703125" customWidth="1"/>
    <col min="1798" max="1798" width="8" customWidth="1"/>
    <col min="1799" max="1799" width="8.28515625" customWidth="1"/>
    <col min="1800" max="1800" width="8.7109375" customWidth="1"/>
    <col min="1801" max="1801" width="9.28515625" customWidth="1"/>
    <col min="2048" max="2048" width="8.7109375" customWidth="1"/>
    <col min="2049" max="2049" width="28.5703125" customWidth="1"/>
    <col min="2050" max="2050" width="48" customWidth="1"/>
    <col min="2051" max="2051" width="8.42578125" customWidth="1"/>
    <col min="2052" max="2052" width="9.85546875" customWidth="1"/>
    <col min="2053" max="2053" width="9.5703125" customWidth="1"/>
    <col min="2054" max="2054" width="8" customWidth="1"/>
    <col min="2055" max="2055" width="8.28515625" customWidth="1"/>
    <col min="2056" max="2056" width="8.7109375" customWidth="1"/>
    <col min="2057" max="2057" width="9.28515625" customWidth="1"/>
    <col min="2304" max="2304" width="8.7109375" customWidth="1"/>
    <col min="2305" max="2305" width="28.5703125" customWidth="1"/>
    <col min="2306" max="2306" width="48" customWidth="1"/>
    <col min="2307" max="2307" width="8.42578125" customWidth="1"/>
    <col min="2308" max="2308" width="9.85546875" customWidth="1"/>
    <col min="2309" max="2309" width="9.5703125" customWidth="1"/>
    <col min="2310" max="2310" width="8" customWidth="1"/>
    <col min="2311" max="2311" width="8.28515625" customWidth="1"/>
    <col min="2312" max="2312" width="8.7109375" customWidth="1"/>
    <col min="2313" max="2313" width="9.28515625" customWidth="1"/>
    <col min="2560" max="2560" width="8.7109375" customWidth="1"/>
    <col min="2561" max="2561" width="28.5703125" customWidth="1"/>
    <col min="2562" max="2562" width="48" customWidth="1"/>
    <col min="2563" max="2563" width="8.42578125" customWidth="1"/>
    <col min="2564" max="2564" width="9.85546875" customWidth="1"/>
    <col min="2565" max="2565" width="9.5703125" customWidth="1"/>
    <col min="2566" max="2566" width="8" customWidth="1"/>
    <col min="2567" max="2567" width="8.28515625" customWidth="1"/>
    <col min="2568" max="2568" width="8.7109375" customWidth="1"/>
    <col min="2569" max="2569" width="9.28515625" customWidth="1"/>
    <col min="2816" max="2816" width="8.7109375" customWidth="1"/>
    <col min="2817" max="2817" width="28.5703125" customWidth="1"/>
    <col min="2818" max="2818" width="48" customWidth="1"/>
    <col min="2819" max="2819" width="8.42578125" customWidth="1"/>
    <col min="2820" max="2820" width="9.85546875" customWidth="1"/>
    <col min="2821" max="2821" width="9.5703125" customWidth="1"/>
    <col min="2822" max="2822" width="8" customWidth="1"/>
    <col min="2823" max="2823" width="8.28515625" customWidth="1"/>
    <col min="2824" max="2824" width="8.7109375" customWidth="1"/>
    <col min="2825" max="2825" width="9.28515625" customWidth="1"/>
    <col min="3072" max="3072" width="8.7109375" customWidth="1"/>
    <col min="3073" max="3073" width="28.5703125" customWidth="1"/>
    <col min="3074" max="3074" width="48" customWidth="1"/>
    <col min="3075" max="3075" width="8.42578125" customWidth="1"/>
    <col min="3076" max="3076" width="9.85546875" customWidth="1"/>
    <col min="3077" max="3077" width="9.5703125" customWidth="1"/>
    <col min="3078" max="3078" width="8" customWidth="1"/>
    <col min="3079" max="3079" width="8.28515625" customWidth="1"/>
    <col min="3080" max="3080" width="8.7109375" customWidth="1"/>
    <col min="3081" max="3081" width="9.28515625" customWidth="1"/>
    <col min="3328" max="3328" width="8.7109375" customWidth="1"/>
    <col min="3329" max="3329" width="28.5703125" customWidth="1"/>
    <col min="3330" max="3330" width="48" customWidth="1"/>
    <col min="3331" max="3331" width="8.42578125" customWidth="1"/>
    <col min="3332" max="3332" width="9.85546875" customWidth="1"/>
    <col min="3333" max="3333" width="9.5703125" customWidth="1"/>
    <col min="3334" max="3334" width="8" customWidth="1"/>
    <col min="3335" max="3335" width="8.28515625" customWidth="1"/>
    <col min="3336" max="3336" width="8.7109375" customWidth="1"/>
    <col min="3337" max="3337" width="9.28515625" customWidth="1"/>
    <col min="3584" max="3584" width="8.7109375" customWidth="1"/>
    <col min="3585" max="3585" width="28.5703125" customWidth="1"/>
    <col min="3586" max="3586" width="48" customWidth="1"/>
    <col min="3587" max="3587" width="8.42578125" customWidth="1"/>
    <col min="3588" max="3588" width="9.85546875" customWidth="1"/>
    <col min="3589" max="3589" width="9.5703125" customWidth="1"/>
    <col min="3590" max="3590" width="8" customWidth="1"/>
    <col min="3591" max="3591" width="8.28515625" customWidth="1"/>
    <col min="3592" max="3592" width="8.7109375" customWidth="1"/>
    <col min="3593" max="3593" width="9.28515625" customWidth="1"/>
    <col min="3840" max="3840" width="8.7109375" customWidth="1"/>
    <col min="3841" max="3841" width="28.5703125" customWidth="1"/>
    <col min="3842" max="3842" width="48" customWidth="1"/>
    <col min="3843" max="3843" width="8.42578125" customWidth="1"/>
    <col min="3844" max="3844" width="9.85546875" customWidth="1"/>
    <col min="3845" max="3845" width="9.5703125" customWidth="1"/>
    <col min="3846" max="3846" width="8" customWidth="1"/>
    <col min="3847" max="3847" width="8.28515625" customWidth="1"/>
    <col min="3848" max="3848" width="8.7109375" customWidth="1"/>
    <col min="3849" max="3849" width="9.28515625" customWidth="1"/>
    <col min="4096" max="4096" width="8.7109375" customWidth="1"/>
    <col min="4097" max="4097" width="28.5703125" customWidth="1"/>
    <col min="4098" max="4098" width="48" customWidth="1"/>
    <col min="4099" max="4099" width="8.42578125" customWidth="1"/>
    <col min="4100" max="4100" width="9.85546875" customWidth="1"/>
    <col min="4101" max="4101" width="9.5703125" customWidth="1"/>
    <col min="4102" max="4102" width="8" customWidth="1"/>
    <col min="4103" max="4103" width="8.28515625" customWidth="1"/>
    <col min="4104" max="4104" width="8.7109375" customWidth="1"/>
    <col min="4105" max="4105" width="9.28515625" customWidth="1"/>
    <col min="4352" max="4352" width="8.7109375" customWidth="1"/>
    <col min="4353" max="4353" width="28.5703125" customWidth="1"/>
    <col min="4354" max="4354" width="48" customWidth="1"/>
    <col min="4355" max="4355" width="8.42578125" customWidth="1"/>
    <col min="4356" max="4356" width="9.85546875" customWidth="1"/>
    <col min="4357" max="4357" width="9.5703125" customWidth="1"/>
    <col min="4358" max="4358" width="8" customWidth="1"/>
    <col min="4359" max="4359" width="8.28515625" customWidth="1"/>
    <col min="4360" max="4360" width="8.7109375" customWidth="1"/>
    <col min="4361" max="4361" width="9.28515625" customWidth="1"/>
    <col min="4608" max="4608" width="8.7109375" customWidth="1"/>
    <col min="4609" max="4609" width="28.5703125" customWidth="1"/>
    <col min="4610" max="4610" width="48" customWidth="1"/>
    <col min="4611" max="4611" width="8.42578125" customWidth="1"/>
    <col min="4612" max="4612" width="9.85546875" customWidth="1"/>
    <col min="4613" max="4613" width="9.5703125" customWidth="1"/>
    <col min="4614" max="4614" width="8" customWidth="1"/>
    <col min="4615" max="4615" width="8.28515625" customWidth="1"/>
    <col min="4616" max="4616" width="8.7109375" customWidth="1"/>
    <col min="4617" max="4617" width="9.28515625" customWidth="1"/>
    <col min="4864" max="4864" width="8.7109375" customWidth="1"/>
    <col min="4865" max="4865" width="28.5703125" customWidth="1"/>
    <col min="4866" max="4866" width="48" customWidth="1"/>
    <col min="4867" max="4867" width="8.42578125" customWidth="1"/>
    <col min="4868" max="4868" width="9.85546875" customWidth="1"/>
    <col min="4869" max="4869" width="9.5703125" customWidth="1"/>
    <col min="4870" max="4870" width="8" customWidth="1"/>
    <col min="4871" max="4871" width="8.28515625" customWidth="1"/>
    <col min="4872" max="4872" width="8.7109375" customWidth="1"/>
    <col min="4873" max="4873" width="9.28515625" customWidth="1"/>
    <col min="5120" max="5120" width="8.7109375" customWidth="1"/>
    <col min="5121" max="5121" width="28.5703125" customWidth="1"/>
    <col min="5122" max="5122" width="48" customWidth="1"/>
    <col min="5123" max="5123" width="8.42578125" customWidth="1"/>
    <col min="5124" max="5124" width="9.85546875" customWidth="1"/>
    <col min="5125" max="5125" width="9.5703125" customWidth="1"/>
    <col min="5126" max="5126" width="8" customWidth="1"/>
    <col min="5127" max="5127" width="8.28515625" customWidth="1"/>
    <col min="5128" max="5128" width="8.7109375" customWidth="1"/>
    <col min="5129" max="5129" width="9.28515625" customWidth="1"/>
    <col min="5376" max="5376" width="8.7109375" customWidth="1"/>
    <col min="5377" max="5377" width="28.5703125" customWidth="1"/>
    <col min="5378" max="5378" width="48" customWidth="1"/>
    <col min="5379" max="5379" width="8.42578125" customWidth="1"/>
    <col min="5380" max="5380" width="9.85546875" customWidth="1"/>
    <col min="5381" max="5381" width="9.5703125" customWidth="1"/>
    <col min="5382" max="5382" width="8" customWidth="1"/>
    <col min="5383" max="5383" width="8.28515625" customWidth="1"/>
    <col min="5384" max="5384" width="8.7109375" customWidth="1"/>
    <col min="5385" max="5385" width="9.28515625" customWidth="1"/>
    <col min="5632" max="5632" width="8.7109375" customWidth="1"/>
    <col min="5633" max="5633" width="28.5703125" customWidth="1"/>
    <col min="5634" max="5634" width="48" customWidth="1"/>
    <col min="5635" max="5635" width="8.42578125" customWidth="1"/>
    <col min="5636" max="5636" width="9.85546875" customWidth="1"/>
    <col min="5637" max="5637" width="9.5703125" customWidth="1"/>
    <col min="5638" max="5638" width="8" customWidth="1"/>
    <col min="5639" max="5639" width="8.28515625" customWidth="1"/>
    <col min="5640" max="5640" width="8.7109375" customWidth="1"/>
    <col min="5641" max="5641" width="9.28515625" customWidth="1"/>
    <col min="5888" max="5888" width="8.7109375" customWidth="1"/>
    <col min="5889" max="5889" width="28.5703125" customWidth="1"/>
    <col min="5890" max="5890" width="48" customWidth="1"/>
    <col min="5891" max="5891" width="8.42578125" customWidth="1"/>
    <col min="5892" max="5892" width="9.85546875" customWidth="1"/>
    <col min="5893" max="5893" width="9.5703125" customWidth="1"/>
    <col min="5894" max="5894" width="8" customWidth="1"/>
    <col min="5895" max="5895" width="8.28515625" customWidth="1"/>
    <col min="5896" max="5896" width="8.7109375" customWidth="1"/>
    <col min="5897" max="5897" width="9.28515625" customWidth="1"/>
    <col min="6144" max="6144" width="8.7109375" customWidth="1"/>
    <col min="6145" max="6145" width="28.5703125" customWidth="1"/>
    <col min="6146" max="6146" width="48" customWidth="1"/>
    <col min="6147" max="6147" width="8.42578125" customWidth="1"/>
    <col min="6148" max="6148" width="9.85546875" customWidth="1"/>
    <col min="6149" max="6149" width="9.5703125" customWidth="1"/>
    <col min="6150" max="6150" width="8" customWidth="1"/>
    <col min="6151" max="6151" width="8.28515625" customWidth="1"/>
    <col min="6152" max="6152" width="8.7109375" customWidth="1"/>
    <col min="6153" max="6153" width="9.28515625" customWidth="1"/>
    <col min="6400" max="6400" width="8.7109375" customWidth="1"/>
    <col min="6401" max="6401" width="28.5703125" customWidth="1"/>
    <col min="6402" max="6402" width="48" customWidth="1"/>
    <col min="6403" max="6403" width="8.42578125" customWidth="1"/>
    <col min="6404" max="6404" width="9.85546875" customWidth="1"/>
    <col min="6405" max="6405" width="9.5703125" customWidth="1"/>
    <col min="6406" max="6406" width="8" customWidth="1"/>
    <col min="6407" max="6407" width="8.28515625" customWidth="1"/>
    <col min="6408" max="6408" width="8.7109375" customWidth="1"/>
    <col min="6409" max="6409" width="9.28515625" customWidth="1"/>
    <col min="6656" max="6656" width="8.7109375" customWidth="1"/>
    <col min="6657" max="6657" width="28.5703125" customWidth="1"/>
    <col min="6658" max="6658" width="48" customWidth="1"/>
    <col min="6659" max="6659" width="8.42578125" customWidth="1"/>
    <col min="6660" max="6660" width="9.85546875" customWidth="1"/>
    <col min="6661" max="6661" width="9.5703125" customWidth="1"/>
    <col min="6662" max="6662" width="8" customWidth="1"/>
    <col min="6663" max="6663" width="8.28515625" customWidth="1"/>
    <col min="6664" max="6664" width="8.7109375" customWidth="1"/>
    <col min="6665" max="6665" width="9.28515625" customWidth="1"/>
    <col min="6912" max="6912" width="8.7109375" customWidth="1"/>
    <col min="6913" max="6913" width="28.5703125" customWidth="1"/>
    <col min="6914" max="6914" width="48" customWidth="1"/>
    <col min="6915" max="6915" width="8.42578125" customWidth="1"/>
    <col min="6916" max="6916" width="9.85546875" customWidth="1"/>
    <col min="6917" max="6917" width="9.5703125" customWidth="1"/>
    <col min="6918" max="6918" width="8" customWidth="1"/>
    <col min="6919" max="6919" width="8.28515625" customWidth="1"/>
    <col min="6920" max="6920" width="8.7109375" customWidth="1"/>
    <col min="6921" max="6921" width="9.28515625" customWidth="1"/>
    <col min="7168" max="7168" width="8.7109375" customWidth="1"/>
    <col min="7169" max="7169" width="28.5703125" customWidth="1"/>
    <col min="7170" max="7170" width="48" customWidth="1"/>
    <col min="7171" max="7171" width="8.42578125" customWidth="1"/>
    <col min="7172" max="7172" width="9.85546875" customWidth="1"/>
    <col min="7173" max="7173" width="9.5703125" customWidth="1"/>
    <col min="7174" max="7174" width="8" customWidth="1"/>
    <col min="7175" max="7175" width="8.28515625" customWidth="1"/>
    <col min="7176" max="7176" width="8.7109375" customWidth="1"/>
    <col min="7177" max="7177" width="9.28515625" customWidth="1"/>
    <col min="7424" max="7424" width="8.7109375" customWidth="1"/>
    <col min="7425" max="7425" width="28.5703125" customWidth="1"/>
    <col min="7426" max="7426" width="48" customWidth="1"/>
    <col min="7427" max="7427" width="8.42578125" customWidth="1"/>
    <col min="7428" max="7428" width="9.85546875" customWidth="1"/>
    <col min="7429" max="7429" width="9.5703125" customWidth="1"/>
    <col min="7430" max="7430" width="8" customWidth="1"/>
    <col min="7431" max="7431" width="8.28515625" customWidth="1"/>
    <col min="7432" max="7432" width="8.7109375" customWidth="1"/>
    <col min="7433" max="7433" width="9.28515625" customWidth="1"/>
    <col min="7680" max="7680" width="8.7109375" customWidth="1"/>
    <col min="7681" max="7681" width="28.5703125" customWidth="1"/>
    <col min="7682" max="7682" width="48" customWidth="1"/>
    <col min="7683" max="7683" width="8.42578125" customWidth="1"/>
    <col min="7684" max="7684" width="9.85546875" customWidth="1"/>
    <col min="7685" max="7685" width="9.5703125" customWidth="1"/>
    <col min="7686" max="7686" width="8" customWidth="1"/>
    <col min="7687" max="7687" width="8.28515625" customWidth="1"/>
    <col min="7688" max="7688" width="8.7109375" customWidth="1"/>
    <col min="7689" max="7689" width="9.28515625" customWidth="1"/>
    <col min="7936" max="7936" width="8.7109375" customWidth="1"/>
    <col min="7937" max="7937" width="28.5703125" customWidth="1"/>
    <col min="7938" max="7938" width="48" customWidth="1"/>
    <col min="7939" max="7939" width="8.42578125" customWidth="1"/>
    <col min="7940" max="7940" width="9.85546875" customWidth="1"/>
    <col min="7941" max="7941" width="9.5703125" customWidth="1"/>
    <col min="7942" max="7942" width="8" customWidth="1"/>
    <col min="7943" max="7943" width="8.28515625" customWidth="1"/>
    <col min="7944" max="7944" width="8.7109375" customWidth="1"/>
    <col min="7945" max="7945" width="9.28515625" customWidth="1"/>
    <col min="8192" max="8192" width="8.7109375" customWidth="1"/>
    <col min="8193" max="8193" width="28.5703125" customWidth="1"/>
    <col min="8194" max="8194" width="48" customWidth="1"/>
    <col min="8195" max="8195" width="8.42578125" customWidth="1"/>
    <col min="8196" max="8196" width="9.85546875" customWidth="1"/>
    <col min="8197" max="8197" width="9.5703125" customWidth="1"/>
    <col min="8198" max="8198" width="8" customWidth="1"/>
    <col min="8199" max="8199" width="8.28515625" customWidth="1"/>
    <col min="8200" max="8200" width="8.7109375" customWidth="1"/>
    <col min="8201" max="8201" width="9.28515625" customWidth="1"/>
    <col min="8448" max="8448" width="8.7109375" customWidth="1"/>
    <col min="8449" max="8449" width="28.5703125" customWidth="1"/>
    <col min="8450" max="8450" width="48" customWidth="1"/>
    <col min="8451" max="8451" width="8.42578125" customWidth="1"/>
    <col min="8452" max="8452" width="9.85546875" customWidth="1"/>
    <col min="8453" max="8453" width="9.5703125" customWidth="1"/>
    <col min="8454" max="8454" width="8" customWidth="1"/>
    <col min="8455" max="8455" width="8.28515625" customWidth="1"/>
    <col min="8456" max="8456" width="8.7109375" customWidth="1"/>
    <col min="8457" max="8457" width="9.28515625" customWidth="1"/>
    <col min="8704" max="8704" width="8.7109375" customWidth="1"/>
    <col min="8705" max="8705" width="28.5703125" customWidth="1"/>
    <col min="8706" max="8706" width="48" customWidth="1"/>
    <col min="8707" max="8707" width="8.42578125" customWidth="1"/>
    <col min="8708" max="8708" width="9.85546875" customWidth="1"/>
    <col min="8709" max="8709" width="9.5703125" customWidth="1"/>
    <col min="8710" max="8710" width="8" customWidth="1"/>
    <col min="8711" max="8711" width="8.28515625" customWidth="1"/>
    <col min="8712" max="8712" width="8.7109375" customWidth="1"/>
    <col min="8713" max="8713" width="9.28515625" customWidth="1"/>
    <col min="8960" max="8960" width="8.7109375" customWidth="1"/>
    <col min="8961" max="8961" width="28.5703125" customWidth="1"/>
    <col min="8962" max="8962" width="48" customWidth="1"/>
    <col min="8963" max="8963" width="8.42578125" customWidth="1"/>
    <col min="8964" max="8964" width="9.85546875" customWidth="1"/>
    <col min="8965" max="8965" width="9.5703125" customWidth="1"/>
    <col min="8966" max="8966" width="8" customWidth="1"/>
    <col min="8967" max="8967" width="8.28515625" customWidth="1"/>
    <col min="8968" max="8968" width="8.7109375" customWidth="1"/>
    <col min="8969" max="8969" width="9.28515625" customWidth="1"/>
    <col min="9216" max="9216" width="8.7109375" customWidth="1"/>
    <col min="9217" max="9217" width="28.5703125" customWidth="1"/>
    <col min="9218" max="9218" width="48" customWidth="1"/>
    <col min="9219" max="9219" width="8.42578125" customWidth="1"/>
    <col min="9220" max="9220" width="9.85546875" customWidth="1"/>
    <col min="9221" max="9221" width="9.5703125" customWidth="1"/>
    <col min="9222" max="9222" width="8" customWidth="1"/>
    <col min="9223" max="9223" width="8.28515625" customWidth="1"/>
    <col min="9224" max="9224" width="8.7109375" customWidth="1"/>
    <col min="9225" max="9225" width="9.28515625" customWidth="1"/>
    <col min="9472" max="9472" width="8.7109375" customWidth="1"/>
    <col min="9473" max="9473" width="28.5703125" customWidth="1"/>
    <col min="9474" max="9474" width="48" customWidth="1"/>
    <col min="9475" max="9475" width="8.42578125" customWidth="1"/>
    <col min="9476" max="9476" width="9.85546875" customWidth="1"/>
    <col min="9477" max="9477" width="9.5703125" customWidth="1"/>
    <col min="9478" max="9478" width="8" customWidth="1"/>
    <col min="9479" max="9479" width="8.28515625" customWidth="1"/>
    <col min="9480" max="9480" width="8.7109375" customWidth="1"/>
    <col min="9481" max="9481" width="9.28515625" customWidth="1"/>
    <col min="9728" max="9728" width="8.7109375" customWidth="1"/>
    <col min="9729" max="9729" width="28.5703125" customWidth="1"/>
    <col min="9730" max="9730" width="48" customWidth="1"/>
    <col min="9731" max="9731" width="8.42578125" customWidth="1"/>
    <col min="9732" max="9732" width="9.85546875" customWidth="1"/>
    <col min="9733" max="9733" width="9.5703125" customWidth="1"/>
    <col min="9734" max="9734" width="8" customWidth="1"/>
    <col min="9735" max="9735" width="8.28515625" customWidth="1"/>
    <col min="9736" max="9736" width="8.7109375" customWidth="1"/>
    <col min="9737" max="9737" width="9.28515625" customWidth="1"/>
    <col min="9984" max="9984" width="8.7109375" customWidth="1"/>
    <col min="9985" max="9985" width="28.5703125" customWidth="1"/>
    <col min="9986" max="9986" width="48" customWidth="1"/>
    <col min="9987" max="9987" width="8.42578125" customWidth="1"/>
    <col min="9988" max="9988" width="9.85546875" customWidth="1"/>
    <col min="9989" max="9989" width="9.5703125" customWidth="1"/>
    <col min="9990" max="9990" width="8" customWidth="1"/>
    <col min="9991" max="9991" width="8.28515625" customWidth="1"/>
    <col min="9992" max="9992" width="8.7109375" customWidth="1"/>
    <col min="9993" max="9993" width="9.28515625" customWidth="1"/>
    <col min="10240" max="10240" width="8.7109375" customWidth="1"/>
    <col min="10241" max="10241" width="28.5703125" customWidth="1"/>
    <col min="10242" max="10242" width="48" customWidth="1"/>
    <col min="10243" max="10243" width="8.42578125" customWidth="1"/>
    <col min="10244" max="10244" width="9.85546875" customWidth="1"/>
    <col min="10245" max="10245" width="9.5703125" customWidth="1"/>
    <col min="10246" max="10246" width="8" customWidth="1"/>
    <col min="10247" max="10247" width="8.28515625" customWidth="1"/>
    <col min="10248" max="10248" width="8.7109375" customWidth="1"/>
    <col min="10249" max="10249" width="9.28515625" customWidth="1"/>
    <col min="10496" max="10496" width="8.7109375" customWidth="1"/>
    <col min="10497" max="10497" width="28.5703125" customWidth="1"/>
    <col min="10498" max="10498" width="48" customWidth="1"/>
    <col min="10499" max="10499" width="8.42578125" customWidth="1"/>
    <col min="10500" max="10500" width="9.85546875" customWidth="1"/>
    <col min="10501" max="10501" width="9.5703125" customWidth="1"/>
    <col min="10502" max="10502" width="8" customWidth="1"/>
    <col min="10503" max="10503" width="8.28515625" customWidth="1"/>
    <col min="10504" max="10504" width="8.7109375" customWidth="1"/>
    <col min="10505" max="10505" width="9.28515625" customWidth="1"/>
    <col min="10752" max="10752" width="8.7109375" customWidth="1"/>
    <col min="10753" max="10753" width="28.5703125" customWidth="1"/>
    <col min="10754" max="10754" width="48" customWidth="1"/>
    <col min="10755" max="10755" width="8.42578125" customWidth="1"/>
    <col min="10756" max="10756" width="9.85546875" customWidth="1"/>
    <col min="10757" max="10757" width="9.5703125" customWidth="1"/>
    <col min="10758" max="10758" width="8" customWidth="1"/>
    <col min="10759" max="10759" width="8.28515625" customWidth="1"/>
    <col min="10760" max="10760" width="8.7109375" customWidth="1"/>
    <col min="10761" max="10761" width="9.28515625" customWidth="1"/>
    <col min="11008" max="11008" width="8.7109375" customWidth="1"/>
    <col min="11009" max="11009" width="28.5703125" customWidth="1"/>
    <col min="11010" max="11010" width="48" customWidth="1"/>
    <col min="11011" max="11011" width="8.42578125" customWidth="1"/>
    <col min="11012" max="11012" width="9.85546875" customWidth="1"/>
    <col min="11013" max="11013" width="9.5703125" customWidth="1"/>
    <col min="11014" max="11014" width="8" customWidth="1"/>
    <col min="11015" max="11015" width="8.28515625" customWidth="1"/>
    <col min="11016" max="11016" width="8.7109375" customWidth="1"/>
    <col min="11017" max="11017" width="9.28515625" customWidth="1"/>
    <col min="11264" max="11264" width="8.7109375" customWidth="1"/>
    <col min="11265" max="11265" width="28.5703125" customWidth="1"/>
    <col min="11266" max="11266" width="48" customWidth="1"/>
    <col min="11267" max="11267" width="8.42578125" customWidth="1"/>
    <col min="11268" max="11268" width="9.85546875" customWidth="1"/>
    <col min="11269" max="11269" width="9.5703125" customWidth="1"/>
    <col min="11270" max="11270" width="8" customWidth="1"/>
    <col min="11271" max="11271" width="8.28515625" customWidth="1"/>
    <col min="11272" max="11272" width="8.7109375" customWidth="1"/>
    <col min="11273" max="11273" width="9.28515625" customWidth="1"/>
    <col min="11520" max="11520" width="8.7109375" customWidth="1"/>
    <col min="11521" max="11521" width="28.5703125" customWidth="1"/>
    <col min="11522" max="11522" width="48" customWidth="1"/>
    <col min="11523" max="11523" width="8.42578125" customWidth="1"/>
    <col min="11524" max="11524" width="9.85546875" customWidth="1"/>
    <col min="11525" max="11525" width="9.5703125" customWidth="1"/>
    <col min="11526" max="11526" width="8" customWidth="1"/>
    <col min="11527" max="11527" width="8.28515625" customWidth="1"/>
    <col min="11528" max="11528" width="8.7109375" customWidth="1"/>
    <col min="11529" max="11529" width="9.28515625" customWidth="1"/>
    <col min="11776" max="11776" width="8.7109375" customWidth="1"/>
    <col min="11777" max="11777" width="28.5703125" customWidth="1"/>
    <col min="11778" max="11778" width="48" customWidth="1"/>
    <col min="11779" max="11779" width="8.42578125" customWidth="1"/>
    <col min="11780" max="11780" width="9.85546875" customWidth="1"/>
    <col min="11781" max="11781" width="9.5703125" customWidth="1"/>
    <col min="11782" max="11782" width="8" customWidth="1"/>
    <col min="11783" max="11783" width="8.28515625" customWidth="1"/>
    <col min="11784" max="11784" width="8.7109375" customWidth="1"/>
    <col min="11785" max="11785" width="9.28515625" customWidth="1"/>
    <col min="12032" max="12032" width="8.7109375" customWidth="1"/>
    <col min="12033" max="12033" width="28.5703125" customWidth="1"/>
    <col min="12034" max="12034" width="48" customWidth="1"/>
    <col min="12035" max="12035" width="8.42578125" customWidth="1"/>
    <col min="12036" max="12036" width="9.85546875" customWidth="1"/>
    <col min="12037" max="12037" width="9.5703125" customWidth="1"/>
    <col min="12038" max="12038" width="8" customWidth="1"/>
    <col min="12039" max="12039" width="8.28515625" customWidth="1"/>
    <col min="12040" max="12040" width="8.7109375" customWidth="1"/>
    <col min="12041" max="12041" width="9.28515625" customWidth="1"/>
    <col min="12288" max="12288" width="8.7109375" customWidth="1"/>
    <col min="12289" max="12289" width="28.5703125" customWidth="1"/>
    <col min="12290" max="12290" width="48" customWidth="1"/>
    <col min="12291" max="12291" width="8.42578125" customWidth="1"/>
    <col min="12292" max="12292" width="9.85546875" customWidth="1"/>
    <col min="12293" max="12293" width="9.5703125" customWidth="1"/>
    <col min="12294" max="12294" width="8" customWidth="1"/>
    <col min="12295" max="12295" width="8.28515625" customWidth="1"/>
    <col min="12296" max="12296" width="8.7109375" customWidth="1"/>
    <col min="12297" max="12297" width="9.28515625" customWidth="1"/>
    <col min="12544" max="12544" width="8.7109375" customWidth="1"/>
    <col min="12545" max="12545" width="28.5703125" customWidth="1"/>
    <col min="12546" max="12546" width="48" customWidth="1"/>
    <col min="12547" max="12547" width="8.42578125" customWidth="1"/>
    <col min="12548" max="12548" width="9.85546875" customWidth="1"/>
    <col min="12549" max="12549" width="9.5703125" customWidth="1"/>
    <col min="12550" max="12550" width="8" customWidth="1"/>
    <col min="12551" max="12551" width="8.28515625" customWidth="1"/>
    <col min="12552" max="12552" width="8.7109375" customWidth="1"/>
    <col min="12553" max="12553" width="9.28515625" customWidth="1"/>
    <col min="12800" max="12800" width="8.7109375" customWidth="1"/>
    <col min="12801" max="12801" width="28.5703125" customWidth="1"/>
    <col min="12802" max="12802" width="48" customWidth="1"/>
    <col min="12803" max="12803" width="8.42578125" customWidth="1"/>
    <col min="12804" max="12804" width="9.85546875" customWidth="1"/>
    <col min="12805" max="12805" width="9.5703125" customWidth="1"/>
    <col min="12806" max="12806" width="8" customWidth="1"/>
    <col min="12807" max="12807" width="8.28515625" customWidth="1"/>
    <col min="12808" max="12808" width="8.7109375" customWidth="1"/>
    <col min="12809" max="12809" width="9.28515625" customWidth="1"/>
    <col min="13056" max="13056" width="8.7109375" customWidth="1"/>
    <col min="13057" max="13057" width="28.5703125" customWidth="1"/>
    <col min="13058" max="13058" width="48" customWidth="1"/>
    <col min="13059" max="13059" width="8.42578125" customWidth="1"/>
    <col min="13060" max="13060" width="9.85546875" customWidth="1"/>
    <col min="13061" max="13061" width="9.5703125" customWidth="1"/>
    <col min="13062" max="13062" width="8" customWidth="1"/>
    <col min="13063" max="13063" width="8.28515625" customWidth="1"/>
    <col min="13064" max="13064" width="8.7109375" customWidth="1"/>
    <col min="13065" max="13065" width="9.28515625" customWidth="1"/>
    <col min="13312" max="13312" width="8.7109375" customWidth="1"/>
    <col min="13313" max="13313" width="28.5703125" customWidth="1"/>
    <col min="13314" max="13314" width="48" customWidth="1"/>
    <col min="13315" max="13315" width="8.42578125" customWidth="1"/>
    <col min="13316" max="13316" width="9.85546875" customWidth="1"/>
    <col min="13317" max="13317" width="9.5703125" customWidth="1"/>
    <col min="13318" max="13318" width="8" customWidth="1"/>
    <col min="13319" max="13319" width="8.28515625" customWidth="1"/>
    <col min="13320" max="13320" width="8.7109375" customWidth="1"/>
    <col min="13321" max="13321" width="9.28515625" customWidth="1"/>
    <col min="13568" max="13568" width="8.7109375" customWidth="1"/>
    <col min="13569" max="13569" width="28.5703125" customWidth="1"/>
    <col min="13570" max="13570" width="48" customWidth="1"/>
    <col min="13571" max="13571" width="8.42578125" customWidth="1"/>
    <col min="13572" max="13572" width="9.85546875" customWidth="1"/>
    <col min="13573" max="13573" width="9.5703125" customWidth="1"/>
    <col min="13574" max="13574" width="8" customWidth="1"/>
    <col min="13575" max="13575" width="8.28515625" customWidth="1"/>
    <col min="13576" max="13576" width="8.7109375" customWidth="1"/>
    <col min="13577" max="13577" width="9.28515625" customWidth="1"/>
    <col min="13824" max="13824" width="8.7109375" customWidth="1"/>
    <col min="13825" max="13825" width="28.5703125" customWidth="1"/>
    <col min="13826" max="13826" width="48" customWidth="1"/>
    <col min="13827" max="13827" width="8.42578125" customWidth="1"/>
    <col min="13828" max="13828" width="9.85546875" customWidth="1"/>
    <col min="13829" max="13829" width="9.5703125" customWidth="1"/>
    <col min="13830" max="13830" width="8" customWidth="1"/>
    <col min="13831" max="13831" width="8.28515625" customWidth="1"/>
    <col min="13832" max="13832" width="8.7109375" customWidth="1"/>
    <col min="13833" max="13833" width="9.28515625" customWidth="1"/>
    <col min="14080" max="14080" width="8.7109375" customWidth="1"/>
    <col min="14081" max="14081" width="28.5703125" customWidth="1"/>
    <col min="14082" max="14082" width="48" customWidth="1"/>
    <col min="14083" max="14083" width="8.42578125" customWidth="1"/>
    <col min="14084" max="14084" width="9.85546875" customWidth="1"/>
    <col min="14085" max="14085" width="9.5703125" customWidth="1"/>
    <col min="14086" max="14086" width="8" customWidth="1"/>
    <col min="14087" max="14087" width="8.28515625" customWidth="1"/>
    <col min="14088" max="14088" width="8.7109375" customWidth="1"/>
    <col min="14089" max="14089" width="9.28515625" customWidth="1"/>
    <col min="14336" max="14336" width="8.7109375" customWidth="1"/>
    <col min="14337" max="14337" width="28.5703125" customWidth="1"/>
    <col min="14338" max="14338" width="48" customWidth="1"/>
    <col min="14339" max="14339" width="8.42578125" customWidth="1"/>
    <col min="14340" max="14340" width="9.85546875" customWidth="1"/>
    <col min="14341" max="14341" width="9.5703125" customWidth="1"/>
    <col min="14342" max="14342" width="8" customWidth="1"/>
    <col min="14343" max="14343" width="8.28515625" customWidth="1"/>
    <col min="14344" max="14344" width="8.7109375" customWidth="1"/>
    <col min="14345" max="14345" width="9.28515625" customWidth="1"/>
    <col min="14592" max="14592" width="8.7109375" customWidth="1"/>
    <col min="14593" max="14593" width="28.5703125" customWidth="1"/>
    <col min="14594" max="14594" width="48" customWidth="1"/>
    <col min="14595" max="14595" width="8.42578125" customWidth="1"/>
    <col min="14596" max="14596" width="9.85546875" customWidth="1"/>
    <col min="14597" max="14597" width="9.5703125" customWidth="1"/>
    <col min="14598" max="14598" width="8" customWidth="1"/>
    <col min="14599" max="14599" width="8.28515625" customWidth="1"/>
    <col min="14600" max="14600" width="8.7109375" customWidth="1"/>
    <col min="14601" max="14601" width="9.28515625" customWidth="1"/>
    <col min="14848" max="14848" width="8.7109375" customWidth="1"/>
    <col min="14849" max="14849" width="28.5703125" customWidth="1"/>
    <col min="14850" max="14850" width="48" customWidth="1"/>
    <col min="14851" max="14851" width="8.42578125" customWidth="1"/>
    <col min="14852" max="14852" width="9.85546875" customWidth="1"/>
    <col min="14853" max="14853" width="9.5703125" customWidth="1"/>
    <col min="14854" max="14854" width="8" customWidth="1"/>
    <col min="14855" max="14855" width="8.28515625" customWidth="1"/>
    <col min="14856" max="14856" width="8.7109375" customWidth="1"/>
    <col min="14857" max="14857" width="9.28515625" customWidth="1"/>
    <col min="15104" max="15104" width="8.7109375" customWidth="1"/>
    <col min="15105" max="15105" width="28.5703125" customWidth="1"/>
    <col min="15106" max="15106" width="48" customWidth="1"/>
    <col min="15107" max="15107" width="8.42578125" customWidth="1"/>
    <col min="15108" max="15108" width="9.85546875" customWidth="1"/>
    <col min="15109" max="15109" width="9.5703125" customWidth="1"/>
    <col min="15110" max="15110" width="8" customWidth="1"/>
    <col min="15111" max="15111" width="8.28515625" customWidth="1"/>
    <col min="15112" max="15112" width="8.7109375" customWidth="1"/>
    <col min="15113" max="15113" width="9.28515625" customWidth="1"/>
    <col min="15360" max="15360" width="8.7109375" customWidth="1"/>
    <col min="15361" max="15361" width="28.5703125" customWidth="1"/>
    <col min="15362" max="15362" width="48" customWidth="1"/>
    <col min="15363" max="15363" width="8.42578125" customWidth="1"/>
    <col min="15364" max="15364" width="9.85546875" customWidth="1"/>
    <col min="15365" max="15365" width="9.5703125" customWidth="1"/>
    <col min="15366" max="15366" width="8" customWidth="1"/>
    <col min="15367" max="15367" width="8.28515625" customWidth="1"/>
    <col min="15368" max="15368" width="8.7109375" customWidth="1"/>
    <col min="15369" max="15369" width="9.28515625" customWidth="1"/>
    <col min="15616" max="15616" width="8.7109375" customWidth="1"/>
    <col min="15617" max="15617" width="28.5703125" customWidth="1"/>
    <col min="15618" max="15618" width="48" customWidth="1"/>
    <col min="15619" max="15619" width="8.42578125" customWidth="1"/>
    <col min="15620" max="15620" width="9.85546875" customWidth="1"/>
    <col min="15621" max="15621" width="9.5703125" customWidth="1"/>
    <col min="15622" max="15622" width="8" customWidth="1"/>
    <col min="15623" max="15623" width="8.28515625" customWidth="1"/>
    <col min="15624" max="15624" width="8.7109375" customWidth="1"/>
    <col min="15625" max="15625" width="9.28515625" customWidth="1"/>
    <col min="15872" max="15872" width="8.7109375" customWidth="1"/>
    <col min="15873" max="15873" width="28.5703125" customWidth="1"/>
    <col min="15874" max="15874" width="48" customWidth="1"/>
    <col min="15875" max="15875" width="8.42578125" customWidth="1"/>
    <col min="15876" max="15876" width="9.85546875" customWidth="1"/>
    <col min="15877" max="15877" width="9.5703125" customWidth="1"/>
    <col min="15878" max="15878" width="8" customWidth="1"/>
    <col min="15879" max="15879" width="8.28515625" customWidth="1"/>
    <col min="15880" max="15880" width="8.7109375" customWidth="1"/>
    <col min="15881" max="15881" width="9.28515625" customWidth="1"/>
    <col min="16128" max="16128" width="8.7109375" customWidth="1"/>
    <col min="16129" max="16129" width="28.5703125" customWidth="1"/>
    <col min="16130" max="16130" width="48" customWidth="1"/>
    <col min="16131" max="16131" width="8.42578125" customWidth="1"/>
    <col min="16132" max="16132" width="9.85546875" customWidth="1"/>
    <col min="16133" max="16133" width="9.5703125" customWidth="1"/>
    <col min="16134" max="16134" width="8" customWidth="1"/>
    <col min="16135" max="16135" width="8.28515625" customWidth="1"/>
    <col min="16136" max="16136" width="8.7109375" customWidth="1"/>
    <col min="16137" max="16137" width="9.28515625" customWidth="1"/>
  </cols>
  <sheetData>
    <row r="1" spans="1:15" s="44" customFormat="1" ht="45" customHeight="1" x14ac:dyDescent="0.45">
      <c r="A1" s="42" t="s">
        <v>39</v>
      </c>
      <c r="B1" s="114" t="s">
        <v>40</v>
      </c>
      <c r="C1" s="43" t="s">
        <v>41</v>
      </c>
      <c r="D1" s="125">
        <v>125</v>
      </c>
      <c r="E1" s="125">
        <v>250</v>
      </c>
      <c r="F1" s="125">
        <v>500</v>
      </c>
      <c r="G1" s="125">
        <v>1000</v>
      </c>
      <c r="H1" s="125">
        <v>2000</v>
      </c>
      <c r="I1" s="125">
        <v>4000</v>
      </c>
      <c r="J1" s="184" t="s">
        <v>252</v>
      </c>
      <c r="K1" s="185"/>
      <c r="L1" s="185"/>
      <c r="M1" s="185"/>
      <c r="N1" s="185"/>
      <c r="O1" s="186"/>
    </row>
    <row r="2" spans="1:15" ht="80.099999999999994" customHeight="1" x14ac:dyDescent="0.2">
      <c r="A2" s="45">
        <v>1</v>
      </c>
      <c r="B2" s="116" t="s">
        <v>42</v>
      </c>
      <c r="C2" s="128" t="s">
        <v>207</v>
      </c>
      <c r="D2" s="126">
        <v>0.04</v>
      </c>
      <c r="E2" s="126">
        <v>0.05</v>
      </c>
      <c r="F2" s="126">
        <v>0.06</v>
      </c>
      <c r="G2" s="126">
        <v>0.08</v>
      </c>
      <c r="H2" s="126">
        <v>0.04</v>
      </c>
      <c r="I2" s="126">
        <v>0.06</v>
      </c>
    </row>
    <row r="3" spans="1:15" ht="80.099999999999994" customHeight="1" x14ac:dyDescent="0.2">
      <c r="A3" s="45">
        <v>2</v>
      </c>
      <c r="B3" s="116" t="s">
        <v>42</v>
      </c>
      <c r="C3" s="128" t="s">
        <v>43</v>
      </c>
      <c r="D3" s="126">
        <v>2.5000000000000001E-2</v>
      </c>
      <c r="E3" s="126">
        <v>2.5999999999999999E-2</v>
      </c>
      <c r="F3" s="126">
        <v>0.06</v>
      </c>
      <c r="G3" s="126">
        <v>8.5000000000000006E-2</v>
      </c>
      <c r="H3" s="126">
        <v>4.2999999999999997E-2</v>
      </c>
      <c r="I3" s="126">
        <v>5.6000000000000001E-2</v>
      </c>
    </row>
    <row r="4" spans="1:15" ht="80.099999999999994" customHeight="1" x14ac:dyDescent="0.2">
      <c r="A4" s="45">
        <v>3</v>
      </c>
      <c r="B4" s="116" t="s">
        <v>42</v>
      </c>
      <c r="C4" s="128" t="s">
        <v>206</v>
      </c>
      <c r="D4" s="126">
        <v>4.0000000000000001E-3</v>
      </c>
      <c r="E4" s="126">
        <v>4.0000000000000001E-3</v>
      </c>
      <c r="F4" s="126">
        <v>5.0000000000000001E-3</v>
      </c>
      <c r="G4" s="126">
        <v>6.0000000000000001E-3</v>
      </c>
      <c r="H4" s="126">
        <v>8.0000000000000002E-3</v>
      </c>
      <c r="I4" s="126">
        <v>1.4999999999999999E-2</v>
      </c>
    </row>
    <row r="5" spans="1:15" ht="80.099999999999994" customHeight="1" x14ac:dyDescent="0.2">
      <c r="A5" s="45">
        <v>4</v>
      </c>
      <c r="B5" s="116" t="s">
        <v>42</v>
      </c>
      <c r="C5" s="128" t="s">
        <v>208</v>
      </c>
      <c r="D5" s="126">
        <v>0.01</v>
      </c>
      <c r="E5" s="126">
        <v>1.2E-2</v>
      </c>
      <c r="F5" s="126">
        <v>0.02</v>
      </c>
      <c r="G5" s="126">
        <v>0.02</v>
      </c>
      <c r="H5" s="126">
        <v>2.3E-2</v>
      </c>
      <c r="I5" s="126">
        <v>3.5000000000000003E-2</v>
      </c>
    </row>
    <row r="6" spans="1:15" ht="80.099999999999994" customHeight="1" x14ac:dyDescent="0.2">
      <c r="A6" s="45">
        <v>5</v>
      </c>
      <c r="B6" s="116" t="s">
        <v>42</v>
      </c>
      <c r="C6" s="128" t="s">
        <v>209</v>
      </c>
      <c r="D6" s="126">
        <v>0.01</v>
      </c>
      <c r="E6" s="126">
        <v>0.01</v>
      </c>
      <c r="F6" s="126">
        <v>0.01</v>
      </c>
      <c r="G6" s="126">
        <v>0.02</v>
      </c>
      <c r="H6" s="126">
        <v>0.02</v>
      </c>
      <c r="I6" s="126">
        <v>0.02</v>
      </c>
    </row>
    <row r="7" spans="1:15" ht="80.099999999999994" customHeight="1" x14ac:dyDescent="0.2">
      <c r="A7" s="45">
        <v>6</v>
      </c>
      <c r="B7" s="116" t="s">
        <v>42</v>
      </c>
      <c r="C7" s="128" t="s">
        <v>210</v>
      </c>
      <c r="D7" s="126">
        <v>0.01</v>
      </c>
      <c r="E7" s="126">
        <v>0.01</v>
      </c>
      <c r="F7" s="126">
        <v>0.02</v>
      </c>
      <c r="G7" s="126">
        <v>0.02</v>
      </c>
      <c r="H7" s="126">
        <v>0.02</v>
      </c>
      <c r="I7" s="126">
        <v>0.01</v>
      </c>
    </row>
    <row r="8" spans="1:15" ht="80.099999999999994" customHeight="1" x14ac:dyDescent="0.2">
      <c r="A8" s="45">
        <v>7</v>
      </c>
      <c r="B8" s="116" t="s">
        <v>42</v>
      </c>
      <c r="C8" s="128" t="s">
        <v>201</v>
      </c>
      <c r="D8" s="126">
        <v>0.3</v>
      </c>
      <c r="E8" s="126">
        <v>0.45</v>
      </c>
      <c r="F8" s="126">
        <v>0.3</v>
      </c>
      <c r="G8" s="126">
        <v>0.25</v>
      </c>
      <c r="H8" s="126">
        <v>0.4</v>
      </c>
      <c r="I8" s="126">
        <v>0.25</v>
      </c>
    </row>
    <row r="9" spans="1:15" ht="80.099999999999994" customHeight="1" x14ac:dyDescent="0.2">
      <c r="A9" s="45">
        <v>8</v>
      </c>
      <c r="B9" s="116" t="s">
        <v>42</v>
      </c>
      <c r="C9" s="128" t="s">
        <v>197</v>
      </c>
      <c r="D9" s="126">
        <v>0.36</v>
      </c>
      <c r="E9" s="126">
        <v>0.44</v>
      </c>
      <c r="F9" s="126">
        <v>0.31</v>
      </c>
      <c r="G9" s="126">
        <v>0.28999999999999998</v>
      </c>
      <c r="H9" s="126">
        <v>0.39</v>
      </c>
      <c r="I9" s="126">
        <v>0.25</v>
      </c>
    </row>
    <row r="10" spans="1:15" ht="80.099999999999994" customHeight="1" x14ac:dyDescent="0.2">
      <c r="A10" s="45">
        <v>9</v>
      </c>
      <c r="B10" s="116" t="s">
        <v>42</v>
      </c>
      <c r="C10" s="128" t="s">
        <v>202</v>
      </c>
      <c r="D10" s="126">
        <v>0.1</v>
      </c>
      <c r="E10" s="126">
        <v>0.09</v>
      </c>
      <c r="F10" s="126">
        <v>0.08</v>
      </c>
      <c r="G10" s="126">
        <v>0.09</v>
      </c>
      <c r="H10" s="126">
        <v>0.1</v>
      </c>
      <c r="I10" s="126">
        <v>0.12</v>
      </c>
      <c r="K10" s="47"/>
      <c r="L10" s="47"/>
      <c r="M10" s="47"/>
    </row>
    <row r="11" spans="1:15" ht="80.099999999999994" customHeight="1" x14ac:dyDescent="0.2">
      <c r="A11" s="45">
        <v>10</v>
      </c>
      <c r="B11" s="116" t="s">
        <v>42</v>
      </c>
      <c r="C11" s="128" t="s">
        <v>200</v>
      </c>
      <c r="D11" s="126">
        <v>0.04</v>
      </c>
      <c r="E11" s="126">
        <v>3.5000000000000003E-2</v>
      </c>
      <c r="F11" s="126">
        <v>3.5000000000000003E-2</v>
      </c>
      <c r="G11" s="126">
        <v>4.4999999999999998E-2</v>
      </c>
      <c r="H11" s="126">
        <v>0.05</v>
      </c>
      <c r="I11" s="126">
        <v>7.0000000000000007E-2</v>
      </c>
    </row>
    <row r="12" spans="1:15" ht="80.099999999999994" customHeight="1" x14ac:dyDescent="0.2">
      <c r="A12" s="45">
        <v>11</v>
      </c>
      <c r="B12" s="116" t="s">
        <v>42</v>
      </c>
      <c r="C12" s="128" t="s">
        <v>199</v>
      </c>
      <c r="D12" s="126">
        <v>2.4E-2</v>
      </c>
      <c r="E12" s="126">
        <v>2.5000000000000001E-2</v>
      </c>
      <c r="F12" s="126">
        <v>3.2000000000000001E-2</v>
      </c>
      <c r="G12" s="126">
        <v>4.2000000000000003E-2</v>
      </c>
      <c r="H12" s="126">
        <v>0.05</v>
      </c>
      <c r="I12" s="126">
        <v>7.0000000000000007E-2</v>
      </c>
    </row>
    <row r="13" spans="1:15" ht="80.099999999999994" customHeight="1" x14ac:dyDescent="0.2">
      <c r="A13" s="45">
        <v>12</v>
      </c>
      <c r="B13" s="116" t="s">
        <v>42</v>
      </c>
      <c r="C13" s="128" t="s">
        <v>198</v>
      </c>
      <c r="D13" s="126">
        <v>1.2E-2</v>
      </c>
      <c r="E13" s="126">
        <v>1.4E-2</v>
      </c>
      <c r="F13" s="126">
        <v>1.7000000000000001E-2</v>
      </c>
      <c r="G13" s="126">
        <v>0.02</v>
      </c>
      <c r="H13" s="126">
        <v>2.3E-2</v>
      </c>
      <c r="I13" s="126">
        <v>2.5000000000000001E-2</v>
      </c>
    </row>
    <row r="14" spans="1:15" ht="80.099999999999994" customHeight="1" x14ac:dyDescent="0.2">
      <c r="A14" s="45">
        <v>13</v>
      </c>
      <c r="B14" s="116" t="s">
        <v>42</v>
      </c>
      <c r="C14" s="128" t="s">
        <v>44</v>
      </c>
      <c r="D14" s="126">
        <v>0.01</v>
      </c>
      <c r="E14" s="126">
        <v>1.4999999999999999E-2</v>
      </c>
      <c r="F14" s="126">
        <v>1.4999999999999999E-2</v>
      </c>
      <c r="G14" s="126">
        <v>0.02</v>
      </c>
      <c r="H14" s="126">
        <v>0.02</v>
      </c>
      <c r="I14" s="126">
        <v>0.02</v>
      </c>
    </row>
    <row r="15" spans="1:15" ht="80.099999999999994" customHeight="1" x14ac:dyDescent="0.2">
      <c r="A15" s="45">
        <v>14</v>
      </c>
      <c r="B15" s="116" t="s">
        <v>42</v>
      </c>
      <c r="C15" s="128" t="s">
        <v>45</v>
      </c>
      <c r="D15" s="126">
        <v>1.2999999999999999E-2</v>
      </c>
      <c r="E15" s="126">
        <v>1.4999999999999999E-2</v>
      </c>
      <c r="F15" s="126">
        <v>0.02</v>
      </c>
      <c r="G15" s="126">
        <v>2.5000000000000001E-2</v>
      </c>
      <c r="H15" s="126">
        <v>3.5000000000000003E-2</v>
      </c>
      <c r="I15" s="126">
        <v>0.05</v>
      </c>
    </row>
    <row r="16" spans="1:15" ht="80.099999999999994" customHeight="1" x14ac:dyDescent="0.2">
      <c r="A16" s="45">
        <v>15</v>
      </c>
      <c r="B16" s="116" t="s">
        <v>42</v>
      </c>
      <c r="C16" s="128" t="s">
        <v>203</v>
      </c>
      <c r="D16" s="126">
        <v>0.12</v>
      </c>
      <c r="E16" s="126">
        <v>0.1</v>
      </c>
      <c r="F16" s="126">
        <v>7.0000000000000007E-2</v>
      </c>
      <c r="G16" s="126">
        <v>0.09</v>
      </c>
      <c r="H16" s="126">
        <v>0.1</v>
      </c>
      <c r="I16" s="126">
        <v>0.1</v>
      </c>
    </row>
    <row r="17" spans="1:9" ht="80.099999999999994" customHeight="1" x14ac:dyDescent="0.2">
      <c r="A17" s="45">
        <v>16</v>
      </c>
      <c r="B17" s="116" t="s">
        <v>42</v>
      </c>
      <c r="C17" s="128" t="s">
        <v>204</v>
      </c>
      <c r="D17" s="126">
        <v>0.02</v>
      </c>
      <c r="E17" s="126">
        <v>2.1999999999999999E-2</v>
      </c>
      <c r="F17" s="126">
        <v>3.2000000000000001E-2</v>
      </c>
      <c r="G17" s="126">
        <v>3.9E-2</v>
      </c>
      <c r="H17" s="126">
        <v>3.9E-2</v>
      </c>
      <c r="I17" s="126">
        <v>2.8000000000000001E-2</v>
      </c>
    </row>
    <row r="18" spans="1:9" ht="80.099999999999994" customHeight="1" x14ac:dyDescent="0.2">
      <c r="A18" s="45">
        <v>17</v>
      </c>
      <c r="B18" s="116" t="s">
        <v>42</v>
      </c>
      <c r="C18" s="128" t="s">
        <v>195</v>
      </c>
      <c r="D18" s="126">
        <v>0.02</v>
      </c>
      <c r="E18" s="126">
        <v>3.5000000000000003E-2</v>
      </c>
      <c r="F18" s="126">
        <v>0.03</v>
      </c>
      <c r="G18" s="126">
        <v>0.04</v>
      </c>
      <c r="H18" s="126">
        <v>0.05</v>
      </c>
      <c r="I18" s="126">
        <v>0.06</v>
      </c>
    </row>
    <row r="19" spans="1:9" ht="80.099999999999994" customHeight="1" x14ac:dyDescent="0.2">
      <c r="A19" s="45">
        <v>18</v>
      </c>
      <c r="B19" s="116" t="s">
        <v>42</v>
      </c>
      <c r="C19" s="128" t="s">
        <v>205</v>
      </c>
      <c r="D19" s="126">
        <v>2.5000000000000001E-2</v>
      </c>
      <c r="E19" s="126">
        <v>4.4999999999999998E-2</v>
      </c>
      <c r="F19" s="126">
        <v>0.06</v>
      </c>
      <c r="G19" s="126">
        <v>8.5000000000000006E-2</v>
      </c>
      <c r="H19" s="126">
        <v>4.2999999999999997E-2</v>
      </c>
      <c r="I19" s="126">
        <v>5.8000000000000003E-2</v>
      </c>
    </row>
    <row r="20" spans="1:9" ht="80.099999999999994" customHeight="1" x14ac:dyDescent="0.2">
      <c r="A20" s="45">
        <v>19</v>
      </c>
      <c r="B20" s="116" t="s">
        <v>42</v>
      </c>
      <c r="C20" s="128" t="s">
        <v>211</v>
      </c>
      <c r="D20" s="126">
        <v>0.02</v>
      </c>
      <c r="E20" s="126">
        <v>0.03</v>
      </c>
      <c r="F20" s="126">
        <v>0.03</v>
      </c>
      <c r="G20" s="126">
        <v>0.03</v>
      </c>
      <c r="H20" s="126">
        <v>0.04</v>
      </c>
      <c r="I20" s="126">
        <v>7.0000000000000007E-2</v>
      </c>
    </row>
    <row r="21" spans="1:9" ht="80.099999999999994" customHeight="1" x14ac:dyDescent="0.2">
      <c r="A21" s="45">
        <v>20</v>
      </c>
      <c r="B21" s="116" t="s">
        <v>42</v>
      </c>
      <c r="C21" s="128" t="s">
        <v>196</v>
      </c>
      <c r="D21" s="126">
        <v>1.4999999999999999E-2</v>
      </c>
      <c r="E21" s="126">
        <v>0.02</v>
      </c>
      <c r="F21" s="126">
        <v>2.5000000000000001E-2</v>
      </c>
      <c r="G21" s="126">
        <v>2.5000000000000001E-2</v>
      </c>
      <c r="H21" s="126">
        <v>0.03</v>
      </c>
      <c r="I21" s="126">
        <v>0.04</v>
      </c>
    </row>
    <row r="22" spans="1:9" ht="80.099999999999994" customHeight="1" x14ac:dyDescent="0.2">
      <c r="A22" s="45">
        <v>21</v>
      </c>
      <c r="B22" s="116" t="s">
        <v>42</v>
      </c>
      <c r="C22" s="128" t="s">
        <v>46</v>
      </c>
      <c r="D22" s="126">
        <v>0.01</v>
      </c>
      <c r="E22" s="126">
        <v>0.01</v>
      </c>
      <c r="F22" s="126">
        <v>0.02</v>
      </c>
      <c r="G22" s="126">
        <v>0.02</v>
      </c>
      <c r="H22" s="126">
        <v>2.5000000000000001E-2</v>
      </c>
      <c r="I22" s="126">
        <v>0.04</v>
      </c>
    </row>
    <row r="23" spans="1:9" ht="80.099999999999994" customHeight="1" x14ac:dyDescent="0.2">
      <c r="A23" s="45">
        <v>22</v>
      </c>
      <c r="B23" s="116" t="s">
        <v>42</v>
      </c>
      <c r="C23" s="128" t="s">
        <v>224</v>
      </c>
      <c r="D23" s="126">
        <v>0.04</v>
      </c>
      <c r="E23" s="126">
        <v>0.04</v>
      </c>
      <c r="F23" s="126">
        <v>0.04</v>
      </c>
      <c r="G23" s="126">
        <v>0.05</v>
      </c>
      <c r="H23" s="126">
        <v>0.06</v>
      </c>
      <c r="I23" s="126">
        <v>0.03</v>
      </c>
    </row>
    <row r="24" spans="1:9" ht="80.099999999999994" customHeight="1" x14ac:dyDescent="0.2">
      <c r="A24" s="45">
        <v>23</v>
      </c>
      <c r="B24" s="116" t="s">
        <v>42</v>
      </c>
      <c r="C24" s="128" t="s">
        <v>225</v>
      </c>
      <c r="D24" s="126">
        <v>0.02</v>
      </c>
      <c r="E24" s="126">
        <v>0.02</v>
      </c>
      <c r="F24" s="126">
        <v>0.02</v>
      </c>
      <c r="G24" s="126">
        <v>0.03</v>
      </c>
      <c r="H24" s="126">
        <v>0.04</v>
      </c>
      <c r="I24" s="126">
        <v>0.04</v>
      </c>
    </row>
    <row r="25" spans="1:9" ht="80.099999999999994" customHeight="1" x14ac:dyDescent="0.2">
      <c r="A25" s="45">
        <v>24</v>
      </c>
      <c r="B25" s="117" t="s">
        <v>47</v>
      </c>
      <c r="C25" s="128" t="s">
        <v>48</v>
      </c>
      <c r="D25" s="126">
        <v>0.03</v>
      </c>
      <c r="E25" s="126">
        <v>0.04</v>
      </c>
      <c r="F25" s="126">
        <v>0.11</v>
      </c>
      <c r="G25" s="126">
        <v>0.17</v>
      </c>
      <c r="H25" s="126">
        <v>0.24</v>
      </c>
      <c r="I25" s="126">
        <v>0.35</v>
      </c>
    </row>
    <row r="26" spans="1:9" ht="80.099999999999994" customHeight="1" x14ac:dyDescent="0.2">
      <c r="A26" s="45">
        <v>25</v>
      </c>
      <c r="B26" s="117" t="s">
        <v>47</v>
      </c>
      <c r="C26" s="128" t="s">
        <v>234</v>
      </c>
      <c r="D26" s="126">
        <v>7.0000000000000007E-2</v>
      </c>
      <c r="E26" s="126">
        <v>0.08</v>
      </c>
      <c r="F26" s="126">
        <v>0.14000000000000001</v>
      </c>
      <c r="G26" s="126">
        <v>0.18</v>
      </c>
      <c r="H26" s="126">
        <v>0.21</v>
      </c>
      <c r="I26" s="126">
        <v>0.3</v>
      </c>
    </row>
    <row r="27" spans="1:9" ht="80.099999999999994" customHeight="1" x14ac:dyDescent="0.2">
      <c r="A27" s="45">
        <v>26</v>
      </c>
      <c r="B27" s="117" t="s">
        <v>47</v>
      </c>
      <c r="C27" s="128" t="s">
        <v>49</v>
      </c>
      <c r="D27" s="126">
        <v>0.05</v>
      </c>
      <c r="E27" s="126">
        <v>0.15</v>
      </c>
      <c r="F27" s="126">
        <v>0.19</v>
      </c>
      <c r="G27" s="126">
        <v>0.17</v>
      </c>
      <c r="H27" s="126">
        <v>0.2</v>
      </c>
      <c r="I27" s="126">
        <v>0.25</v>
      </c>
    </row>
    <row r="28" spans="1:9" ht="80.099999999999994" customHeight="1" x14ac:dyDescent="0.2">
      <c r="A28" s="45">
        <v>27</v>
      </c>
      <c r="B28" s="117" t="s">
        <v>47</v>
      </c>
      <c r="C28" s="128" t="s">
        <v>50</v>
      </c>
      <c r="D28" s="126">
        <v>0.15</v>
      </c>
      <c r="E28" s="126">
        <v>0.23</v>
      </c>
      <c r="F28" s="126">
        <v>0.3</v>
      </c>
      <c r="G28" s="126">
        <v>0.28999999999999998</v>
      </c>
      <c r="H28" s="126">
        <v>0.35</v>
      </c>
      <c r="I28" s="126">
        <v>0.4</v>
      </c>
    </row>
    <row r="29" spans="1:9" ht="80.099999999999994" customHeight="1" x14ac:dyDescent="0.2">
      <c r="A29" s="45">
        <v>28</v>
      </c>
      <c r="B29" s="117" t="s">
        <v>47</v>
      </c>
      <c r="C29" s="128" t="s">
        <v>51</v>
      </c>
      <c r="D29" s="126">
        <v>0.14000000000000001</v>
      </c>
      <c r="E29" s="126">
        <v>0.23</v>
      </c>
      <c r="F29" s="126">
        <v>0.35</v>
      </c>
      <c r="G29" s="126">
        <v>0.33</v>
      </c>
      <c r="H29" s="126">
        <v>0.45</v>
      </c>
      <c r="I29" s="126">
        <v>0.6</v>
      </c>
    </row>
    <row r="30" spans="1:9" ht="80.099999999999994" customHeight="1" x14ac:dyDescent="0.2">
      <c r="A30" s="45">
        <v>29</v>
      </c>
      <c r="B30" s="117" t="s">
        <v>47</v>
      </c>
      <c r="C30" s="128" t="s">
        <v>235</v>
      </c>
      <c r="D30" s="126">
        <v>0.17</v>
      </c>
      <c r="E30" s="126">
        <v>0.32</v>
      </c>
      <c r="F30" s="126">
        <v>0.47</v>
      </c>
      <c r="G30" s="126">
        <v>0.5</v>
      </c>
      <c r="H30" s="126">
        <v>0.62</v>
      </c>
      <c r="I30" s="126">
        <v>0.72</v>
      </c>
    </row>
    <row r="31" spans="1:9" ht="80.099999999999994" customHeight="1" x14ac:dyDescent="0.2">
      <c r="A31" s="45">
        <v>30</v>
      </c>
      <c r="B31" s="117" t="s">
        <v>47</v>
      </c>
      <c r="C31" s="128" t="s">
        <v>52</v>
      </c>
      <c r="D31" s="126">
        <v>7.0000000000000007E-2</v>
      </c>
      <c r="E31" s="126">
        <v>0.31</v>
      </c>
      <c r="F31" s="126">
        <v>0.49</v>
      </c>
      <c r="G31" s="126">
        <v>0.75</v>
      </c>
      <c r="H31" s="126">
        <v>0.7</v>
      </c>
      <c r="I31" s="126">
        <v>0.6</v>
      </c>
    </row>
    <row r="32" spans="1:9" ht="80.099999999999994" customHeight="1" x14ac:dyDescent="0.2">
      <c r="A32" s="45">
        <v>31</v>
      </c>
      <c r="B32" s="117" t="s">
        <v>47</v>
      </c>
      <c r="C32" s="128" t="s">
        <v>53</v>
      </c>
      <c r="D32" s="126">
        <v>0.19</v>
      </c>
      <c r="E32" s="126">
        <v>0.48</v>
      </c>
      <c r="F32" s="126">
        <v>0.83</v>
      </c>
      <c r="G32" s="126">
        <v>0.83</v>
      </c>
      <c r="H32" s="126">
        <v>0.88</v>
      </c>
      <c r="I32" s="126">
        <v>0.92</v>
      </c>
    </row>
    <row r="33" spans="1:9" ht="80.099999999999994" customHeight="1" x14ac:dyDescent="0.2">
      <c r="A33" s="45">
        <v>32</v>
      </c>
      <c r="B33" s="117" t="s">
        <v>47</v>
      </c>
      <c r="C33" s="128" t="s">
        <v>54</v>
      </c>
      <c r="D33" s="126">
        <v>0.14000000000000001</v>
      </c>
      <c r="E33" s="126">
        <v>0.35</v>
      </c>
      <c r="F33" s="126">
        <v>0.55000000000000004</v>
      </c>
      <c r="G33" s="126">
        <v>0.72</v>
      </c>
      <c r="H33" s="126">
        <v>0.7</v>
      </c>
      <c r="I33" s="126">
        <v>0.65</v>
      </c>
    </row>
    <row r="34" spans="1:9" ht="80.099999999999994" customHeight="1" x14ac:dyDescent="0.2">
      <c r="A34" s="45">
        <v>33</v>
      </c>
      <c r="B34" s="117" t="s">
        <v>47</v>
      </c>
      <c r="C34" s="128" t="s">
        <v>55</v>
      </c>
      <c r="D34" s="126">
        <v>0.19</v>
      </c>
      <c r="E34" s="126">
        <v>0.3</v>
      </c>
      <c r="F34" s="126">
        <v>0.36</v>
      </c>
      <c r="G34" s="126">
        <v>0.34</v>
      </c>
      <c r="H34" s="126">
        <v>0.43</v>
      </c>
      <c r="I34" s="126">
        <v>0.5</v>
      </c>
    </row>
    <row r="35" spans="1:9" ht="80.099999999999994" customHeight="1" x14ac:dyDescent="0.2">
      <c r="A35" s="45">
        <v>34</v>
      </c>
      <c r="B35" s="117" t="s">
        <v>47</v>
      </c>
      <c r="C35" s="128" t="s">
        <v>56</v>
      </c>
      <c r="D35" s="126">
        <v>0.06</v>
      </c>
      <c r="E35" s="126">
        <v>0.05</v>
      </c>
      <c r="F35" s="126">
        <v>7.0000000000000007E-2</v>
      </c>
      <c r="G35" s="126">
        <v>0.15</v>
      </c>
      <c r="H35" s="126">
        <v>0.13</v>
      </c>
      <c r="I35" s="126">
        <v>0.17</v>
      </c>
    </row>
    <row r="36" spans="1:9" ht="80.099999999999994" customHeight="1" x14ac:dyDescent="0.2">
      <c r="A36" s="45">
        <v>35</v>
      </c>
      <c r="B36" s="120" t="s">
        <v>212</v>
      </c>
      <c r="C36" s="111" t="s">
        <v>214</v>
      </c>
      <c r="D36" s="126">
        <v>0.09</v>
      </c>
      <c r="E36" s="126">
        <v>0.11</v>
      </c>
      <c r="F36" s="126">
        <v>0.1</v>
      </c>
      <c r="G36" s="126">
        <v>0.11</v>
      </c>
      <c r="H36" s="126">
        <v>0.8</v>
      </c>
      <c r="I36" s="126">
        <v>0.8</v>
      </c>
    </row>
    <row r="37" spans="1:9" ht="80.099999999999994" customHeight="1" x14ac:dyDescent="0.2">
      <c r="A37" s="45">
        <v>36</v>
      </c>
      <c r="B37" s="120" t="s">
        <v>212</v>
      </c>
      <c r="C37" s="111" t="s">
        <v>57</v>
      </c>
      <c r="D37" s="126">
        <v>0.05</v>
      </c>
      <c r="E37" s="126">
        <v>0.04</v>
      </c>
      <c r="F37" s="126">
        <v>0.03</v>
      </c>
      <c r="G37" s="126">
        <v>0.03</v>
      </c>
      <c r="H37" s="126">
        <v>0.03</v>
      </c>
      <c r="I37" s="126">
        <v>0.03</v>
      </c>
    </row>
    <row r="38" spans="1:9" ht="80.099999999999994" customHeight="1" x14ac:dyDescent="0.2">
      <c r="A38" s="45">
        <v>37</v>
      </c>
      <c r="B38" s="120" t="s">
        <v>212</v>
      </c>
      <c r="C38" s="111" t="s">
        <v>215</v>
      </c>
      <c r="D38" s="126">
        <v>0.25</v>
      </c>
      <c r="E38" s="126">
        <v>0.34</v>
      </c>
      <c r="F38" s="126">
        <v>0.18</v>
      </c>
      <c r="G38" s="126">
        <v>0.1</v>
      </c>
      <c r="H38" s="126">
        <v>0.1</v>
      </c>
      <c r="I38" s="126">
        <v>1.6E-2</v>
      </c>
    </row>
    <row r="39" spans="1:9" ht="80.099999999999994" customHeight="1" x14ac:dyDescent="0.2">
      <c r="A39" s="45">
        <v>38</v>
      </c>
      <c r="B39" s="120" t="s">
        <v>212</v>
      </c>
      <c r="C39" s="111" t="s">
        <v>216</v>
      </c>
      <c r="D39" s="126">
        <v>0.05</v>
      </c>
      <c r="E39" s="126">
        <v>0.06</v>
      </c>
      <c r="F39" s="126">
        <v>0.06</v>
      </c>
      <c r="G39" s="126">
        <v>0.1</v>
      </c>
      <c r="H39" s="126">
        <v>0.1</v>
      </c>
      <c r="I39" s="126">
        <v>0.1</v>
      </c>
    </row>
    <row r="40" spans="1:9" ht="80.099999999999994" customHeight="1" x14ac:dyDescent="0.2">
      <c r="A40" s="45">
        <v>39</v>
      </c>
      <c r="B40" s="120" t="s">
        <v>212</v>
      </c>
      <c r="C40" s="111" t="s">
        <v>213</v>
      </c>
      <c r="D40" s="126">
        <v>0.09</v>
      </c>
      <c r="E40" s="126">
        <v>0.09</v>
      </c>
      <c r="F40" s="126">
        <v>0.08</v>
      </c>
      <c r="G40" s="126">
        <v>0.09</v>
      </c>
      <c r="H40" s="126">
        <v>0.1</v>
      </c>
      <c r="I40" s="126">
        <v>7.0000000000000007E-2</v>
      </c>
    </row>
    <row r="41" spans="1:9" ht="80.099999999999994" customHeight="1" x14ac:dyDescent="0.2">
      <c r="A41" s="45">
        <v>40</v>
      </c>
      <c r="B41" s="120" t="s">
        <v>212</v>
      </c>
      <c r="C41" s="111" t="s">
        <v>237</v>
      </c>
      <c r="D41" s="126">
        <v>0.1</v>
      </c>
      <c r="E41" s="126">
        <v>0.11</v>
      </c>
      <c r="F41" s="126">
        <v>0.1</v>
      </c>
      <c r="G41" s="126">
        <v>0.09</v>
      </c>
      <c r="H41" s="126">
        <v>0.08</v>
      </c>
      <c r="I41" s="126">
        <v>0.09</v>
      </c>
    </row>
    <row r="42" spans="1:9" ht="80.099999999999994" customHeight="1" x14ac:dyDescent="0.2">
      <c r="A42" s="45">
        <v>41</v>
      </c>
      <c r="B42" s="120" t="s">
        <v>212</v>
      </c>
      <c r="C42" s="111" t="s">
        <v>238</v>
      </c>
      <c r="D42" s="126">
        <v>0.2</v>
      </c>
      <c r="E42" s="126">
        <v>0.16</v>
      </c>
      <c r="F42" s="126">
        <v>0.13</v>
      </c>
      <c r="G42" s="126">
        <v>0.1</v>
      </c>
      <c r="H42" s="126">
        <v>0.06</v>
      </c>
      <c r="I42" s="126">
        <v>0.05</v>
      </c>
    </row>
    <row r="43" spans="1:9" ht="80.099999999999994" customHeight="1" x14ac:dyDescent="0.2">
      <c r="A43" s="45">
        <v>42</v>
      </c>
      <c r="B43" s="120" t="s">
        <v>212</v>
      </c>
      <c r="C43" s="111" t="s">
        <v>239</v>
      </c>
      <c r="D43" s="126">
        <v>0.25</v>
      </c>
      <c r="E43" s="126">
        <v>0.34</v>
      </c>
      <c r="F43" s="126">
        <v>0.18</v>
      </c>
      <c r="G43" s="126">
        <v>0.1</v>
      </c>
      <c r="H43" s="126">
        <v>0.1</v>
      </c>
      <c r="I43" s="126">
        <v>0.06</v>
      </c>
    </row>
    <row r="44" spans="1:9" ht="80.099999999999994" customHeight="1" x14ac:dyDescent="0.2">
      <c r="A44" s="45">
        <v>43</v>
      </c>
      <c r="B44" s="120" t="s">
        <v>212</v>
      </c>
      <c r="C44" s="111" t="s">
        <v>240</v>
      </c>
      <c r="D44" s="126">
        <v>0.61</v>
      </c>
      <c r="E44" s="126">
        <v>0.65</v>
      </c>
      <c r="F44" s="126">
        <v>0.24</v>
      </c>
      <c r="G44" s="126">
        <v>0.12</v>
      </c>
      <c r="H44" s="126">
        <v>0.1</v>
      </c>
      <c r="I44" s="126">
        <v>0.06</v>
      </c>
    </row>
    <row r="45" spans="1:9" ht="80.099999999999994" customHeight="1" x14ac:dyDescent="0.2">
      <c r="A45" s="45">
        <v>44</v>
      </c>
      <c r="B45" s="120" t="s">
        <v>212</v>
      </c>
      <c r="C45" s="111" t="s">
        <v>241</v>
      </c>
      <c r="D45" s="126">
        <v>9.8000000000000004E-2</v>
      </c>
      <c r="E45" s="126">
        <v>0.11</v>
      </c>
      <c r="F45" s="126">
        <v>6.0999999999999999E-2</v>
      </c>
      <c r="G45" s="126">
        <v>8.1000000000000003E-2</v>
      </c>
      <c r="H45" s="126">
        <v>8.2000000000000003E-2</v>
      </c>
      <c r="I45" s="126">
        <v>0.11</v>
      </c>
    </row>
    <row r="46" spans="1:9" ht="80.099999999999994" customHeight="1" x14ac:dyDescent="0.2">
      <c r="A46" s="45">
        <v>45</v>
      </c>
      <c r="B46" s="120" t="s">
        <v>212</v>
      </c>
      <c r="C46" s="111" t="s">
        <v>242</v>
      </c>
      <c r="D46" s="126">
        <v>9.8000000000000004E-2</v>
      </c>
      <c r="E46" s="126">
        <v>0.11</v>
      </c>
      <c r="F46" s="126">
        <v>6.0999999999999999E-2</v>
      </c>
      <c r="G46" s="126">
        <v>8.1000000000000003E-2</v>
      </c>
      <c r="H46" s="126">
        <v>8.2000000000000003E-2</v>
      </c>
      <c r="I46" s="126">
        <v>0.11</v>
      </c>
    </row>
    <row r="47" spans="1:9" ht="80.099999999999994" customHeight="1" x14ac:dyDescent="0.2">
      <c r="A47" s="45">
        <v>46</v>
      </c>
      <c r="B47" s="120" t="s">
        <v>212</v>
      </c>
      <c r="C47" s="111" t="s">
        <v>80</v>
      </c>
      <c r="D47" s="126">
        <v>0.04</v>
      </c>
      <c r="E47" s="126">
        <v>0.04</v>
      </c>
      <c r="F47" s="126">
        <v>7.0000000000000007E-2</v>
      </c>
      <c r="G47" s="126">
        <v>0.06</v>
      </c>
      <c r="H47" s="126">
        <v>0.06</v>
      </c>
      <c r="I47" s="126">
        <v>7.0000000000000007E-2</v>
      </c>
    </row>
    <row r="48" spans="1:9" ht="80.099999999999994" customHeight="1" x14ac:dyDescent="0.2">
      <c r="A48" s="45">
        <v>47</v>
      </c>
      <c r="B48" s="120" t="s">
        <v>212</v>
      </c>
      <c r="C48" s="111" t="s">
        <v>223</v>
      </c>
      <c r="D48" s="126">
        <v>0.09</v>
      </c>
      <c r="E48" s="126">
        <v>0.09</v>
      </c>
      <c r="F48" s="126">
        <v>0.08</v>
      </c>
      <c r="G48" s="126">
        <v>0.09</v>
      </c>
      <c r="H48" s="126">
        <v>0.1</v>
      </c>
      <c r="I48" s="126">
        <v>7.0000000000000007E-2</v>
      </c>
    </row>
    <row r="49" spans="1:9" ht="80.099999999999994" customHeight="1" x14ac:dyDescent="0.2">
      <c r="A49" s="45">
        <v>48</v>
      </c>
      <c r="B49" s="120" t="s">
        <v>212</v>
      </c>
      <c r="C49" s="111" t="s">
        <v>243</v>
      </c>
      <c r="D49" s="126">
        <v>0.05</v>
      </c>
      <c r="E49" s="126">
        <v>0.03</v>
      </c>
      <c r="F49" s="126">
        <v>0.06</v>
      </c>
      <c r="G49" s="126">
        <v>0.09</v>
      </c>
      <c r="H49" s="126">
        <v>0.1</v>
      </c>
      <c r="I49" s="126">
        <v>0.22</v>
      </c>
    </row>
    <row r="50" spans="1:9" ht="80.099999999999994" customHeight="1" x14ac:dyDescent="0.2">
      <c r="A50" s="45">
        <v>49</v>
      </c>
      <c r="B50" s="120" t="s">
        <v>212</v>
      </c>
      <c r="C50" s="111" t="s">
        <v>244</v>
      </c>
      <c r="D50" s="126">
        <v>0.2</v>
      </c>
      <c r="E50" s="126">
        <v>0.15</v>
      </c>
      <c r="F50" s="126">
        <v>0.12</v>
      </c>
      <c r="G50" s="126">
        <v>0.1</v>
      </c>
      <c r="H50" s="126">
        <v>0.1</v>
      </c>
      <c r="I50" s="126">
        <v>7.0000000000000007E-2</v>
      </c>
    </row>
    <row r="51" spans="1:9" ht="80.099999999999994" customHeight="1" x14ac:dyDescent="0.2">
      <c r="A51" s="45">
        <v>50</v>
      </c>
      <c r="B51" s="120" t="s">
        <v>212</v>
      </c>
      <c r="C51" s="111" t="s">
        <v>245</v>
      </c>
      <c r="D51" s="126">
        <v>0.05</v>
      </c>
      <c r="E51" s="126">
        <v>0.04</v>
      </c>
      <c r="F51" s="126">
        <v>0.03</v>
      </c>
      <c r="G51" s="126">
        <v>0.03</v>
      </c>
      <c r="H51" s="126">
        <v>0.03</v>
      </c>
      <c r="I51" s="126">
        <v>0.03</v>
      </c>
    </row>
    <row r="52" spans="1:9" ht="80.099999999999994" customHeight="1" x14ac:dyDescent="0.2">
      <c r="A52" s="45">
        <v>51</v>
      </c>
      <c r="B52" s="120" t="s">
        <v>212</v>
      </c>
      <c r="C52" s="111" t="s">
        <v>236</v>
      </c>
      <c r="D52" s="126">
        <v>0.09</v>
      </c>
      <c r="E52" s="126">
        <v>0.09</v>
      </c>
      <c r="F52" s="126">
        <v>0.08</v>
      </c>
      <c r="G52" s="126">
        <v>0.09</v>
      </c>
      <c r="H52" s="126">
        <v>0.1</v>
      </c>
      <c r="I52" s="126">
        <v>7.0000000000000007E-2</v>
      </c>
    </row>
    <row r="53" spans="1:9" ht="80.099999999999994" customHeight="1" x14ac:dyDescent="0.2">
      <c r="A53" s="45">
        <v>52</v>
      </c>
      <c r="B53" s="120" t="s">
        <v>212</v>
      </c>
      <c r="C53" s="111" t="s">
        <v>254</v>
      </c>
      <c r="D53" s="126">
        <v>0.05</v>
      </c>
      <c r="E53" s="126">
        <v>3.5000000000000003E-2</v>
      </c>
      <c r="F53" s="126">
        <v>0.03</v>
      </c>
      <c r="G53" s="126">
        <v>3.3000000000000002E-2</v>
      </c>
      <c r="H53" s="126">
        <v>0.04</v>
      </c>
      <c r="I53" s="126">
        <v>5.5E-2</v>
      </c>
    </row>
    <row r="54" spans="1:9" ht="80.099999999999994" customHeight="1" x14ac:dyDescent="0.2">
      <c r="A54" s="45">
        <v>53</v>
      </c>
      <c r="B54" s="120" t="s">
        <v>212</v>
      </c>
      <c r="C54" s="111" t="s">
        <v>255</v>
      </c>
      <c r="D54" s="126">
        <v>4.4999999999999998E-2</v>
      </c>
      <c r="E54" s="126">
        <v>0.04</v>
      </c>
      <c r="F54" s="126">
        <v>0.03</v>
      </c>
      <c r="G54" s="126">
        <v>0.03</v>
      </c>
      <c r="H54" s="126">
        <v>3.5000000000000003E-2</v>
      </c>
      <c r="I54" s="126">
        <v>0.04</v>
      </c>
    </row>
    <row r="55" spans="1:9" ht="80.099999999999994" customHeight="1" x14ac:dyDescent="0.2">
      <c r="A55" s="45">
        <v>54</v>
      </c>
      <c r="B55" s="119" t="s">
        <v>58</v>
      </c>
      <c r="C55" s="111" t="s">
        <v>59</v>
      </c>
      <c r="D55" s="126">
        <v>0.01</v>
      </c>
      <c r="E55" s="126">
        <v>0.01</v>
      </c>
      <c r="F55" s="126">
        <v>0.01</v>
      </c>
      <c r="G55" s="126">
        <v>0.01</v>
      </c>
      <c r="H55" s="126">
        <v>0.02</v>
      </c>
      <c r="I55" s="126">
        <v>0.02</v>
      </c>
    </row>
    <row r="56" spans="1:9" ht="80.099999999999994" customHeight="1" x14ac:dyDescent="0.2">
      <c r="A56" s="45">
        <v>55</v>
      </c>
      <c r="B56" s="119" t="s">
        <v>58</v>
      </c>
      <c r="C56" s="111" t="s">
        <v>60</v>
      </c>
      <c r="D56" s="126">
        <v>0</v>
      </c>
      <c r="E56" s="126">
        <v>0</v>
      </c>
      <c r="F56" s="126">
        <v>0</v>
      </c>
      <c r="G56" s="126">
        <v>0</v>
      </c>
      <c r="H56" s="126">
        <v>2E-3</v>
      </c>
      <c r="I56" s="126">
        <v>8.9999999999999993E-3</v>
      </c>
    </row>
    <row r="57" spans="1:9" ht="80.099999999999994" customHeight="1" x14ac:dyDescent="0.2">
      <c r="A57" s="45">
        <v>56</v>
      </c>
      <c r="B57" s="119" t="s">
        <v>58</v>
      </c>
      <c r="C57" s="111" t="s">
        <v>61</v>
      </c>
      <c r="D57" s="126">
        <v>0</v>
      </c>
      <c r="E57" s="126">
        <v>0</v>
      </c>
      <c r="F57" s="126">
        <v>0</v>
      </c>
      <c r="G57" s="126">
        <v>0</v>
      </c>
      <c r="H57" s="126">
        <v>2E-3</v>
      </c>
      <c r="I57" s="126">
        <v>8.0000000000000002E-3</v>
      </c>
    </row>
    <row r="58" spans="1:9" ht="80.099999999999994" customHeight="1" x14ac:dyDescent="0.2">
      <c r="A58" s="45">
        <v>57</v>
      </c>
      <c r="B58" s="119" t="s">
        <v>58</v>
      </c>
      <c r="C58" s="111" t="s">
        <v>62</v>
      </c>
      <c r="D58" s="126">
        <v>0</v>
      </c>
      <c r="E58" s="126">
        <v>0</v>
      </c>
      <c r="F58" s="126">
        <v>0</v>
      </c>
      <c r="G58" s="126">
        <v>0</v>
      </c>
      <c r="H58" s="126">
        <v>1E-3</v>
      </c>
      <c r="I58" s="126">
        <v>7.0000000000000001E-3</v>
      </c>
    </row>
    <row r="59" spans="1:9" ht="80.099999999999994" customHeight="1" x14ac:dyDescent="0.2">
      <c r="A59" s="45">
        <v>58</v>
      </c>
      <c r="B59" s="119" t="s">
        <v>58</v>
      </c>
      <c r="C59" s="111" t="s">
        <v>63</v>
      </c>
      <c r="D59" s="126">
        <v>1</v>
      </c>
      <c r="E59" s="126">
        <v>1</v>
      </c>
      <c r="F59" s="126">
        <v>1</v>
      </c>
      <c r="G59" s="126">
        <v>1</v>
      </c>
      <c r="H59" s="126">
        <v>1</v>
      </c>
      <c r="I59" s="126">
        <v>1</v>
      </c>
    </row>
    <row r="60" spans="1:9" ht="80.099999999999994" customHeight="1" x14ac:dyDescent="0.2">
      <c r="A60" s="45">
        <v>59</v>
      </c>
      <c r="B60" s="119" t="s">
        <v>58</v>
      </c>
      <c r="C60" s="111" t="s">
        <v>64</v>
      </c>
      <c r="D60" s="126">
        <v>0.05</v>
      </c>
      <c r="E60" s="126">
        <v>0.05</v>
      </c>
      <c r="F60" s="126">
        <v>0.05</v>
      </c>
      <c r="G60" s="126">
        <v>0.05</v>
      </c>
      <c r="H60" s="126">
        <v>0.05</v>
      </c>
      <c r="I60" s="126">
        <v>0.15</v>
      </c>
    </row>
    <row r="61" spans="1:9" ht="80.099999999999994" customHeight="1" x14ac:dyDescent="0.2">
      <c r="A61" s="45">
        <v>60</v>
      </c>
      <c r="B61" s="119" t="s">
        <v>58</v>
      </c>
      <c r="C61" s="111" t="s">
        <v>65</v>
      </c>
      <c r="D61" s="126">
        <v>0.15</v>
      </c>
      <c r="E61" s="126">
        <v>0.35</v>
      </c>
      <c r="F61" s="126">
        <v>0.4</v>
      </c>
      <c r="G61" s="126">
        <v>0.5</v>
      </c>
      <c r="H61" s="126">
        <v>0.55000000000000004</v>
      </c>
      <c r="I61" s="126">
        <v>0.8</v>
      </c>
    </row>
    <row r="62" spans="1:9" ht="80.099999999999994" customHeight="1" x14ac:dyDescent="0.2">
      <c r="A62" s="45">
        <v>61</v>
      </c>
      <c r="B62" s="119" t="s">
        <v>58</v>
      </c>
      <c r="C62" s="111" t="s">
        <v>66</v>
      </c>
      <c r="D62" s="126">
        <v>0.08</v>
      </c>
      <c r="E62" s="126">
        <v>0.12</v>
      </c>
      <c r="F62" s="126">
        <v>0.17</v>
      </c>
      <c r="G62" s="126">
        <v>0.2</v>
      </c>
      <c r="H62" s="126">
        <v>0.3</v>
      </c>
      <c r="I62" s="126">
        <v>0.35</v>
      </c>
    </row>
    <row r="63" spans="1:9" ht="80.099999999999994" customHeight="1" x14ac:dyDescent="0.2">
      <c r="A63" s="45">
        <v>62</v>
      </c>
      <c r="B63" s="119" t="s">
        <v>58</v>
      </c>
      <c r="C63" s="111" t="s">
        <v>67</v>
      </c>
      <c r="D63" s="126">
        <v>0.25</v>
      </c>
      <c r="E63" s="126">
        <v>0.6</v>
      </c>
      <c r="F63" s="126">
        <v>0.65</v>
      </c>
      <c r="G63" s="126">
        <v>0.7</v>
      </c>
      <c r="H63" s="126">
        <v>0.75</v>
      </c>
      <c r="I63" s="126">
        <v>0.8</v>
      </c>
    </row>
    <row r="64" spans="1:9" ht="80.099999999999994" customHeight="1" x14ac:dyDescent="0.2">
      <c r="A64" s="45">
        <v>63</v>
      </c>
      <c r="B64" s="119" t="s">
        <v>58</v>
      </c>
      <c r="C64" s="111" t="s">
        <v>68</v>
      </c>
      <c r="D64" s="126">
        <v>0.12</v>
      </c>
      <c r="E64" s="126">
        <v>0.27</v>
      </c>
      <c r="F64" s="126">
        <v>0.72</v>
      </c>
      <c r="G64" s="126">
        <v>0.79</v>
      </c>
      <c r="H64" s="126">
        <v>0.76</v>
      </c>
      <c r="I64" s="126">
        <v>0.77</v>
      </c>
    </row>
    <row r="65" spans="1:9" ht="80.099999999999994" customHeight="1" x14ac:dyDescent="0.2">
      <c r="A65" s="45">
        <v>64</v>
      </c>
      <c r="B65" s="119" t="s">
        <v>58</v>
      </c>
      <c r="C65" s="111" t="s">
        <v>69</v>
      </c>
      <c r="D65" s="126">
        <v>0.12</v>
      </c>
      <c r="E65" s="126">
        <v>0.27</v>
      </c>
      <c r="F65" s="126">
        <v>0.72</v>
      </c>
      <c r="G65" s="126">
        <v>0.9</v>
      </c>
      <c r="H65" s="126">
        <v>0.75</v>
      </c>
      <c r="I65" s="126">
        <v>0.65</v>
      </c>
    </row>
    <row r="66" spans="1:9" ht="80.099999999999994" customHeight="1" x14ac:dyDescent="0.2">
      <c r="A66" s="45">
        <v>65</v>
      </c>
      <c r="B66" s="119" t="s">
        <v>58</v>
      </c>
      <c r="C66" s="111" t="s">
        <v>70</v>
      </c>
      <c r="D66" s="126">
        <v>0.19</v>
      </c>
      <c r="E66" s="126">
        <v>0.23</v>
      </c>
      <c r="F66" s="126">
        <v>0.43</v>
      </c>
      <c r="G66" s="126">
        <v>0.37</v>
      </c>
      <c r="H66" s="126">
        <v>0.57999999999999996</v>
      </c>
      <c r="I66" s="126">
        <v>0.62</v>
      </c>
    </row>
    <row r="67" spans="1:9" ht="80.099999999999994" customHeight="1" x14ac:dyDescent="0.2">
      <c r="A67" s="45">
        <v>66</v>
      </c>
      <c r="B67" s="119" t="s">
        <v>58</v>
      </c>
      <c r="C67" s="111" t="s">
        <v>71</v>
      </c>
      <c r="D67" s="126">
        <v>0.27</v>
      </c>
      <c r="E67" s="126">
        <v>0.57999999999999996</v>
      </c>
      <c r="F67" s="126">
        <v>0.48</v>
      </c>
      <c r="G67" s="126">
        <v>0.54</v>
      </c>
      <c r="H67" s="126">
        <v>0.73</v>
      </c>
      <c r="I67" s="126">
        <v>0.63</v>
      </c>
    </row>
    <row r="68" spans="1:9" ht="80.099999999999994" customHeight="1" x14ac:dyDescent="0.2">
      <c r="A68" s="45">
        <v>67</v>
      </c>
      <c r="B68" s="119" t="s">
        <v>58</v>
      </c>
      <c r="C68" s="111" t="s">
        <v>72</v>
      </c>
      <c r="D68" s="126">
        <v>0.41</v>
      </c>
      <c r="E68" s="126">
        <v>0.53</v>
      </c>
      <c r="F68" s="126">
        <v>0.64</v>
      </c>
      <c r="G68" s="126">
        <v>0.84</v>
      </c>
      <c r="H68" s="126">
        <v>0.91</v>
      </c>
      <c r="I68" s="126">
        <v>0.63</v>
      </c>
    </row>
    <row r="69" spans="1:9" ht="80.099999999999994" customHeight="1" x14ac:dyDescent="0.2">
      <c r="A69" s="45">
        <v>68</v>
      </c>
      <c r="B69" s="119" t="s">
        <v>58</v>
      </c>
      <c r="C69" s="111" t="s">
        <v>253</v>
      </c>
      <c r="D69" s="126">
        <v>0.02</v>
      </c>
      <c r="E69" s="126">
        <v>2.5000000000000001E-2</v>
      </c>
      <c r="F69" s="126">
        <v>2.7E-2</v>
      </c>
      <c r="G69" s="126">
        <v>0.03</v>
      </c>
      <c r="H69" s="126">
        <v>3.3000000000000002E-2</v>
      </c>
      <c r="I69" s="126">
        <v>0.04</v>
      </c>
    </row>
    <row r="70" spans="1:9" ht="80.099999999999994" customHeight="1" x14ac:dyDescent="0.2">
      <c r="A70" s="45">
        <v>69</v>
      </c>
      <c r="B70" s="121" t="s">
        <v>73</v>
      </c>
      <c r="C70" s="111" t="s">
        <v>74</v>
      </c>
      <c r="D70" s="126">
        <v>0.36</v>
      </c>
      <c r="E70" s="126">
        <v>0.43</v>
      </c>
      <c r="F70" s="126">
        <v>0.47</v>
      </c>
      <c r="G70" s="126">
        <v>0.44</v>
      </c>
      <c r="H70" s="126">
        <v>0.49</v>
      </c>
      <c r="I70" s="126">
        <v>0.49</v>
      </c>
    </row>
    <row r="71" spans="1:9" ht="80.099999999999994" customHeight="1" x14ac:dyDescent="0.2">
      <c r="A71" s="45">
        <v>70</v>
      </c>
      <c r="B71" s="121" t="s">
        <v>73</v>
      </c>
      <c r="C71" s="111" t="s">
        <v>75</v>
      </c>
      <c r="D71" s="126">
        <v>0.15</v>
      </c>
      <c r="E71" s="126">
        <v>0.25</v>
      </c>
      <c r="F71" s="126">
        <v>0.35</v>
      </c>
      <c r="G71" s="126">
        <v>0.38</v>
      </c>
      <c r="H71" s="126">
        <v>0.38</v>
      </c>
      <c r="I71" s="126">
        <v>0.35</v>
      </c>
    </row>
    <row r="72" spans="1:9" ht="80.099999999999994" customHeight="1" x14ac:dyDescent="0.2">
      <c r="A72" s="45">
        <v>71</v>
      </c>
      <c r="B72" s="121" t="s">
        <v>73</v>
      </c>
      <c r="C72" s="111" t="s">
        <v>76</v>
      </c>
      <c r="D72" s="126">
        <v>0.3</v>
      </c>
      <c r="E72" s="126">
        <v>0.33</v>
      </c>
      <c r="F72" s="126">
        <v>0.38</v>
      </c>
      <c r="G72" s="126">
        <v>0.46</v>
      </c>
      <c r="H72" s="126">
        <v>0.39</v>
      </c>
      <c r="I72" s="126">
        <v>0.35</v>
      </c>
    </row>
    <row r="73" spans="1:9" ht="80.099999999999994" customHeight="1" x14ac:dyDescent="0.2">
      <c r="A73" s="45">
        <v>72</v>
      </c>
      <c r="B73" s="121" t="s">
        <v>73</v>
      </c>
      <c r="C73" s="111" t="s">
        <v>77</v>
      </c>
      <c r="D73" s="126">
        <v>0.2</v>
      </c>
      <c r="E73" s="126">
        <v>0.25</v>
      </c>
      <c r="F73" s="126">
        <v>0.31</v>
      </c>
      <c r="G73" s="126">
        <v>0.35</v>
      </c>
      <c r="H73" s="126">
        <v>0.33</v>
      </c>
      <c r="I73" s="126">
        <v>0.3</v>
      </c>
    </row>
    <row r="74" spans="1:9" ht="80.099999999999994" customHeight="1" x14ac:dyDescent="0.2">
      <c r="A74" s="45">
        <v>73</v>
      </c>
      <c r="B74" s="121" t="s">
        <v>73</v>
      </c>
      <c r="C74" s="111" t="s">
        <v>78</v>
      </c>
      <c r="D74" s="126">
        <v>0.3</v>
      </c>
      <c r="E74" s="126">
        <v>0.32</v>
      </c>
      <c r="F74" s="126">
        <v>0.37</v>
      </c>
      <c r="G74" s="126">
        <v>0.44</v>
      </c>
      <c r="H74" s="126">
        <v>0.36</v>
      </c>
      <c r="I74" s="126">
        <v>0.3</v>
      </c>
    </row>
    <row r="75" spans="1:9" ht="80.099999999999994" customHeight="1" x14ac:dyDescent="0.2">
      <c r="A75" s="45">
        <v>74</v>
      </c>
      <c r="B75" s="122" t="s">
        <v>79</v>
      </c>
      <c r="C75" s="111" t="s">
        <v>217</v>
      </c>
      <c r="D75" s="126">
        <v>0.01</v>
      </c>
      <c r="E75" s="126">
        <v>0.01</v>
      </c>
      <c r="F75" s="126">
        <v>0.01</v>
      </c>
      <c r="G75" s="126">
        <v>0.02</v>
      </c>
      <c r="H75" s="126">
        <v>0.02</v>
      </c>
      <c r="I75" s="126">
        <v>0.03</v>
      </c>
    </row>
    <row r="76" spans="1:9" ht="80.099999999999994" customHeight="1" x14ac:dyDescent="0.2">
      <c r="A76" s="45">
        <v>75</v>
      </c>
      <c r="B76" s="122" t="s">
        <v>79</v>
      </c>
      <c r="C76" s="111" t="s">
        <v>220</v>
      </c>
      <c r="D76" s="126">
        <v>0.02</v>
      </c>
      <c r="E76" s="126">
        <v>2.5000000000000001E-2</v>
      </c>
      <c r="F76" s="126">
        <v>0.03</v>
      </c>
      <c r="G76" s="126">
        <v>3.5000000000000003E-2</v>
      </c>
      <c r="H76" s="126">
        <v>0.04</v>
      </c>
      <c r="I76" s="126">
        <v>0.04</v>
      </c>
    </row>
    <row r="77" spans="1:9" ht="80.099999999999994" customHeight="1" x14ac:dyDescent="0.2">
      <c r="A77" s="45">
        <v>76</v>
      </c>
      <c r="B77" s="122" t="s">
        <v>79</v>
      </c>
      <c r="C77" s="111" t="s">
        <v>221</v>
      </c>
      <c r="D77" s="126">
        <v>0.01</v>
      </c>
      <c r="E77" s="126">
        <v>0.01</v>
      </c>
      <c r="F77" s="126">
        <v>0.01</v>
      </c>
      <c r="G77" s="126">
        <v>0.02</v>
      </c>
      <c r="H77" s="126">
        <v>0.02</v>
      </c>
      <c r="I77" s="126">
        <v>0.01</v>
      </c>
    </row>
    <row r="78" spans="1:9" ht="80.099999999999994" customHeight="1" x14ac:dyDescent="0.2">
      <c r="A78" s="45">
        <v>77</v>
      </c>
      <c r="B78" s="122" t="s">
        <v>79</v>
      </c>
      <c r="C78" s="111" t="s">
        <v>218</v>
      </c>
      <c r="D78" s="126">
        <v>0.01</v>
      </c>
      <c r="E78" s="126">
        <v>0.01</v>
      </c>
      <c r="F78" s="126">
        <v>1.4999999999999999E-2</v>
      </c>
      <c r="G78" s="126">
        <v>0.02</v>
      </c>
      <c r="H78" s="126">
        <v>0.02</v>
      </c>
      <c r="I78" s="126">
        <v>0.02</v>
      </c>
    </row>
    <row r="79" spans="1:9" ht="80.099999999999994" customHeight="1" x14ac:dyDescent="0.2">
      <c r="A79" s="45">
        <v>78</v>
      </c>
      <c r="B79" s="122" t="s">
        <v>79</v>
      </c>
      <c r="C79" s="111" t="s">
        <v>222</v>
      </c>
      <c r="D79" s="126">
        <v>0.01</v>
      </c>
      <c r="E79" s="126">
        <v>0.01</v>
      </c>
      <c r="F79" s="126">
        <v>0.02</v>
      </c>
      <c r="G79" s="126">
        <v>0.02</v>
      </c>
      <c r="H79" s="126">
        <v>0.01</v>
      </c>
      <c r="I79" s="126">
        <v>0.01</v>
      </c>
    </row>
    <row r="80" spans="1:9" ht="80.099999999999994" customHeight="1" x14ac:dyDescent="0.2">
      <c r="A80" s="45">
        <v>79</v>
      </c>
      <c r="B80" s="122" t="s">
        <v>79</v>
      </c>
      <c r="C80" s="111" t="s">
        <v>219</v>
      </c>
      <c r="D80" s="126">
        <v>0.02</v>
      </c>
      <c r="E80" s="126">
        <v>0.03</v>
      </c>
      <c r="F80" s="126">
        <v>0.03</v>
      </c>
      <c r="G80" s="126">
        <v>0.03</v>
      </c>
      <c r="H80" s="126">
        <v>0.03</v>
      </c>
      <c r="I80" s="126">
        <v>0.02</v>
      </c>
    </row>
    <row r="81" spans="1:9" ht="80.099999999999994" customHeight="1" x14ac:dyDescent="0.2">
      <c r="A81" s="45">
        <v>80</v>
      </c>
      <c r="B81" s="122" t="s">
        <v>79</v>
      </c>
      <c r="C81" s="111" t="s">
        <v>80</v>
      </c>
      <c r="D81" s="126">
        <v>0.04</v>
      </c>
      <c r="E81" s="126">
        <v>0.04</v>
      </c>
      <c r="F81" s="126">
        <v>7.0000000000000007E-2</v>
      </c>
      <c r="G81" s="126">
        <v>0.06</v>
      </c>
      <c r="H81" s="126">
        <v>0.06</v>
      </c>
      <c r="I81" s="126">
        <v>7.0000000000000007E-2</v>
      </c>
    </row>
    <row r="82" spans="1:9" ht="80.099999999999994" customHeight="1" x14ac:dyDescent="0.2">
      <c r="A82" s="45">
        <v>81</v>
      </c>
      <c r="B82" s="122" t="s">
        <v>79</v>
      </c>
      <c r="C82" s="111" t="s">
        <v>246</v>
      </c>
      <c r="D82" s="126">
        <v>0.09</v>
      </c>
      <c r="E82" s="126">
        <v>0.09</v>
      </c>
      <c r="F82" s="126">
        <v>0.08</v>
      </c>
      <c r="G82" s="126">
        <v>0.09</v>
      </c>
      <c r="H82" s="126">
        <v>0.1</v>
      </c>
      <c r="I82" s="126">
        <v>7.0000000000000007E-2</v>
      </c>
    </row>
    <row r="83" spans="1:9" ht="80.099999999999994" customHeight="1" x14ac:dyDescent="0.2">
      <c r="A83" s="45">
        <v>82</v>
      </c>
      <c r="B83" s="122" t="s">
        <v>79</v>
      </c>
      <c r="C83" s="111" t="s">
        <v>81</v>
      </c>
      <c r="D83" s="126">
        <v>0.05</v>
      </c>
      <c r="E83" s="126">
        <v>0.03</v>
      </c>
      <c r="F83" s="126">
        <v>0.06</v>
      </c>
      <c r="G83" s="126">
        <v>0.09</v>
      </c>
      <c r="H83" s="126">
        <v>0.1</v>
      </c>
      <c r="I83" s="126">
        <v>0.22</v>
      </c>
    </row>
    <row r="84" spans="1:9" ht="80.099999999999994" customHeight="1" x14ac:dyDescent="0.2">
      <c r="A84" s="45">
        <v>83</v>
      </c>
      <c r="B84" s="122" t="s">
        <v>79</v>
      </c>
      <c r="C84" s="111" t="s">
        <v>82</v>
      </c>
      <c r="D84" s="126">
        <v>0.2</v>
      </c>
      <c r="E84" s="126">
        <v>0.15</v>
      </c>
      <c r="F84" s="126">
        <v>0.12</v>
      </c>
      <c r="G84" s="126">
        <v>0.1</v>
      </c>
      <c r="H84" s="126">
        <v>0.1</v>
      </c>
      <c r="I84" s="126">
        <v>7.0000000000000007E-2</v>
      </c>
    </row>
    <row r="85" spans="1:9" ht="80.099999999999994" customHeight="1" x14ac:dyDescent="0.2">
      <c r="A85" s="45">
        <v>84</v>
      </c>
      <c r="B85" s="123" t="s">
        <v>83</v>
      </c>
      <c r="C85" s="111" t="s">
        <v>84</v>
      </c>
      <c r="D85" s="126">
        <v>0.02</v>
      </c>
      <c r="E85" s="126">
        <v>0.02</v>
      </c>
      <c r="F85" s="126">
        <v>0.03</v>
      </c>
      <c r="G85" s="126">
        <v>3.5000000000000003E-2</v>
      </c>
      <c r="H85" s="126">
        <v>3.7999999999999999E-2</v>
      </c>
      <c r="I85" s="126">
        <v>3.7999999999999999E-2</v>
      </c>
    </row>
    <row r="86" spans="1:9" ht="80.099999999999994" customHeight="1" x14ac:dyDescent="0.2">
      <c r="A86" s="45">
        <v>85</v>
      </c>
      <c r="B86" s="123" t="s">
        <v>83</v>
      </c>
      <c r="C86" s="111" t="s">
        <v>85</v>
      </c>
      <c r="D86" s="126">
        <v>0.03</v>
      </c>
      <c r="E86" s="126">
        <v>0.04</v>
      </c>
      <c r="F86" s="126">
        <v>0.05</v>
      </c>
      <c r="G86" s="126">
        <v>7.0000000000000007E-2</v>
      </c>
      <c r="H86" s="126">
        <v>0.08</v>
      </c>
      <c r="I86" s="126">
        <v>0.09</v>
      </c>
    </row>
    <row r="87" spans="1:9" ht="80.099999999999994" customHeight="1" x14ac:dyDescent="0.2">
      <c r="A87" s="45">
        <v>86</v>
      </c>
      <c r="B87" s="123" t="s">
        <v>83</v>
      </c>
      <c r="C87" s="111" t="s">
        <v>86</v>
      </c>
      <c r="D87" s="126">
        <v>0.09</v>
      </c>
      <c r="E87" s="126">
        <v>0.12</v>
      </c>
      <c r="F87" s="126">
        <v>0.14000000000000001</v>
      </c>
      <c r="G87" s="126">
        <v>0.16</v>
      </c>
      <c r="H87" s="126">
        <v>0.15</v>
      </c>
      <c r="I87" s="126">
        <v>0.16</v>
      </c>
    </row>
    <row r="88" spans="1:9" ht="80.099999999999994" customHeight="1" x14ac:dyDescent="0.2">
      <c r="A88" s="45">
        <v>87</v>
      </c>
      <c r="B88" s="123" t="s">
        <v>83</v>
      </c>
      <c r="C88" s="111" t="s">
        <v>87</v>
      </c>
      <c r="D88" s="126">
        <v>0.2</v>
      </c>
      <c r="E88" s="126">
        <v>0.2</v>
      </c>
      <c r="F88" s="126">
        <v>0.25</v>
      </c>
      <c r="G88" s="126">
        <v>0.3</v>
      </c>
      <c r="H88" s="126">
        <v>0.3</v>
      </c>
      <c r="I88" s="126">
        <v>0.3</v>
      </c>
    </row>
    <row r="89" spans="1:9" ht="80.099999999999994" customHeight="1" x14ac:dyDescent="0.2">
      <c r="A89" s="45">
        <v>88</v>
      </c>
      <c r="B89" s="123" t="s">
        <v>83</v>
      </c>
      <c r="C89" s="111" t="s">
        <v>88</v>
      </c>
      <c r="D89" s="126">
        <v>0.3</v>
      </c>
      <c r="E89" s="126">
        <v>0.32</v>
      </c>
      <c r="F89" s="126">
        <v>0.27</v>
      </c>
      <c r="G89" s="126">
        <v>0.3</v>
      </c>
      <c r="H89" s="126">
        <v>0.33</v>
      </c>
      <c r="I89" s="126">
        <v>0.33</v>
      </c>
    </row>
    <row r="90" spans="1:9" ht="80.099999999999994" customHeight="1" x14ac:dyDescent="0.2">
      <c r="A90" s="45">
        <v>89</v>
      </c>
      <c r="B90" s="118" t="s">
        <v>247</v>
      </c>
      <c r="C90" s="113" t="s">
        <v>90</v>
      </c>
      <c r="D90" s="126">
        <v>0.02</v>
      </c>
      <c r="E90" s="126">
        <v>0.06</v>
      </c>
      <c r="F90" s="126">
        <v>0.14000000000000001</v>
      </c>
      <c r="G90" s="126">
        <v>0.37</v>
      </c>
      <c r="H90" s="126">
        <v>0.6</v>
      </c>
      <c r="I90" s="126">
        <v>0.65</v>
      </c>
    </row>
    <row r="91" spans="1:9" ht="80.099999999999994" customHeight="1" x14ac:dyDescent="0.2">
      <c r="A91" s="45">
        <v>90</v>
      </c>
      <c r="B91" s="118" t="s">
        <v>247</v>
      </c>
      <c r="C91" s="113" t="s">
        <v>91</v>
      </c>
      <c r="D91" s="126">
        <v>0.08</v>
      </c>
      <c r="E91" s="126">
        <v>0.24</v>
      </c>
      <c r="F91" s="126">
        <v>0.56999999999999995</v>
      </c>
      <c r="G91" s="126">
        <v>0.69</v>
      </c>
      <c r="H91" s="126">
        <v>0.71</v>
      </c>
      <c r="I91" s="126">
        <v>0.73</v>
      </c>
    </row>
    <row r="92" spans="1:9" ht="80.099999999999994" customHeight="1" x14ac:dyDescent="0.2">
      <c r="A92" s="45">
        <v>91</v>
      </c>
      <c r="B92" s="118" t="s">
        <v>247</v>
      </c>
      <c r="C92" s="113" t="s">
        <v>92</v>
      </c>
      <c r="D92" s="126">
        <v>0.08</v>
      </c>
      <c r="E92" s="126">
        <v>0.27</v>
      </c>
      <c r="F92" s="126">
        <v>0.39</v>
      </c>
      <c r="G92" s="126">
        <v>0.34</v>
      </c>
      <c r="H92" s="126">
        <v>0.48</v>
      </c>
      <c r="I92" s="126">
        <v>0.63</v>
      </c>
    </row>
    <row r="93" spans="1:9" ht="80.099999999999994" customHeight="1" x14ac:dyDescent="0.2">
      <c r="A93" s="45">
        <v>92</v>
      </c>
      <c r="B93" s="118" t="s">
        <v>247</v>
      </c>
      <c r="C93" s="111" t="s">
        <v>248</v>
      </c>
      <c r="D93" s="126">
        <v>0.09</v>
      </c>
      <c r="E93" s="126">
        <v>0.08</v>
      </c>
      <c r="F93" s="126">
        <v>0.21</v>
      </c>
      <c r="G93" s="126">
        <v>0.27</v>
      </c>
      <c r="H93" s="126">
        <v>0.27</v>
      </c>
      <c r="I93" s="126">
        <v>0.37</v>
      </c>
    </row>
    <row r="94" spans="1:9" ht="80.099999999999994" customHeight="1" x14ac:dyDescent="0.2">
      <c r="A94" s="45">
        <v>93</v>
      </c>
      <c r="B94" s="118" t="s">
        <v>89</v>
      </c>
      <c r="C94" s="111" t="s">
        <v>249</v>
      </c>
      <c r="D94" s="126">
        <v>0.11</v>
      </c>
      <c r="E94" s="126">
        <v>0.13</v>
      </c>
      <c r="F94" s="126">
        <v>0.28000000000000003</v>
      </c>
      <c r="G94" s="126">
        <v>0.45</v>
      </c>
      <c r="H94" s="126">
        <v>0.28999999999999998</v>
      </c>
      <c r="I94" s="126">
        <v>0.28999999999999998</v>
      </c>
    </row>
    <row r="95" spans="1:9" ht="80.099999999999994" customHeight="1" x14ac:dyDescent="0.2">
      <c r="A95" s="45">
        <v>94</v>
      </c>
      <c r="B95" s="124" t="s">
        <v>93</v>
      </c>
      <c r="C95" s="111" t="s">
        <v>94</v>
      </c>
      <c r="D95" s="126">
        <v>0.28999999999999998</v>
      </c>
      <c r="E95" s="126">
        <v>0.1</v>
      </c>
      <c r="F95" s="126">
        <v>0.05</v>
      </c>
      <c r="G95" s="126">
        <v>0.04</v>
      </c>
      <c r="H95" s="126">
        <v>7.0000000000000007E-2</v>
      </c>
      <c r="I95" s="126">
        <v>0.09</v>
      </c>
    </row>
    <row r="96" spans="1:9" ht="80.099999999999994" customHeight="1" x14ac:dyDescent="0.2">
      <c r="A96" s="45">
        <v>95</v>
      </c>
      <c r="B96" s="124" t="s">
        <v>93</v>
      </c>
      <c r="C96" s="111" t="s">
        <v>95</v>
      </c>
      <c r="D96" s="126">
        <v>0.18</v>
      </c>
      <c r="E96" s="126">
        <v>0.06</v>
      </c>
      <c r="F96" s="126">
        <v>0.04</v>
      </c>
      <c r="G96" s="126">
        <v>0.03</v>
      </c>
      <c r="H96" s="126">
        <v>0.02</v>
      </c>
      <c r="I96" s="126">
        <v>0.02</v>
      </c>
    </row>
    <row r="97" spans="1:9" ht="80.099999999999994" customHeight="1" x14ac:dyDescent="0.2">
      <c r="A97" s="45">
        <v>96</v>
      </c>
      <c r="B97" s="124" t="s">
        <v>93</v>
      </c>
      <c r="C97" s="111" t="s">
        <v>250</v>
      </c>
      <c r="D97" s="126">
        <v>3.5000000000000003E-2</v>
      </c>
      <c r="E97" s="126">
        <v>2.5000000000000001E-2</v>
      </c>
      <c r="F97" s="126">
        <v>1.9E-2</v>
      </c>
      <c r="G97" s="126">
        <v>1.2E-2</v>
      </c>
      <c r="H97" s="126">
        <v>7.0000000000000007E-2</v>
      </c>
      <c r="I97" s="126">
        <v>0.04</v>
      </c>
    </row>
    <row r="98" spans="1:9" ht="80.099999999999994" customHeight="1" x14ac:dyDescent="0.2">
      <c r="A98" s="45">
        <v>97</v>
      </c>
      <c r="B98" s="124" t="s">
        <v>93</v>
      </c>
      <c r="C98" s="111" t="s">
        <v>96</v>
      </c>
      <c r="D98" s="126">
        <v>3.5000000000000003E-2</v>
      </c>
      <c r="E98" s="126">
        <v>0.04</v>
      </c>
      <c r="F98" s="126">
        <v>2.7E-2</v>
      </c>
      <c r="G98" s="126">
        <v>0.03</v>
      </c>
      <c r="H98" s="126">
        <v>0.02</v>
      </c>
      <c r="I98" s="126">
        <v>0.02</v>
      </c>
    </row>
    <row r="99" spans="1:9" ht="80.099999999999994" customHeight="1" x14ac:dyDescent="0.2">
      <c r="A99" s="45">
        <v>98</v>
      </c>
    </row>
  </sheetData>
  <mergeCells count="1">
    <mergeCell ref="J1:O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N38"/>
  <sheetViews>
    <sheetView zoomScale="85" zoomScaleNormal="85" workbookViewId="0">
      <pane ySplit="3195"/>
      <selection activeCell="A3" sqref="A3:K3"/>
      <selection pane="bottomLeft" sqref="A1:F1"/>
    </sheetView>
  </sheetViews>
  <sheetFormatPr baseColWidth="10" defaultColWidth="11.42578125" defaultRowHeight="15" x14ac:dyDescent="0.3"/>
  <cols>
    <col min="1" max="1" width="30.7109375" style="50" customWidth="1"/>
    <col min="2" max="2" width="20.140625" style="51" customWidth="1"/>
    <col min="3" max="3" width="19.5703125" style="49" bestFit="1" customWidth="1"/>
    <col min="4" max="4" width="25.42578125" style="49" bestFit="1" customWidth="1"/>
    <col min="5" max="5" width="10.7109375" style="49" customWidth="1"/>
    <col min="6" max="6" width="10" style="49" customWidth="1"/>
    <col min="7" max="7" width="10.28515625" style="49" customWidth="1"/>
    <col min="8" max="8" width="10.5703125" style="49" customWidth="1"/>
    <col min="9" max="9" width="10.7109375" style="49" customWidth="1"/>
    <col min="10" max="10" width="12.140625" style="49" customWidth="1"/>
    <col min="11" max="11" width="55.42578125" style="50" customWidth="1"/>
    <col min="12" max="16384" width="11.42578125" style="49"/>
  </cols>
  <sheetData>
    <row r="1" spans="1:11" ht="33" customHeight="1" x14ac:dyDescent="0.3">
      <c r="A1" s="181" t="s">
        <v>252</v>
      </c>
      <c r="B1" s="182"/>
      <c r="C1" s="182"/>
      <c r="D1" s="182"/>
      <c r="E1" s="182"/>
      <c r="F1" s="183"/>
    </row>
    <row r="2" spans="1:11" ht="20.25" customHeight="1" x14ac:dyDescent="0.3"/>
    <row r="3" spans="1:11" ht="58.5" customHeight="1" x14ac:dyDescent="0.3">
      <c r="A3" s="180" t="s">
        <v>97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</row>
    <row r="4" spans="1:11" ht="63.75" customHeight="1" thickBot="1" x14ac:dyDescent="0.35">
      <c r="A4" s="52" t="s">
        <v>98</v>
      </c>
      <c r="B4" s="53" t="s">
        <v>99</v>
      </c>
      <c r="C4" s="54" t="s">
        <v>100</v>
      </c>
      <c r="D4" s="55" t="s">
        <v>101</v>
      </c>
      <c r="E4" s="56">
        <v>125</v>
      </c>
      <c r="F4" s="56">
        <v>250</v>
      </c>
      <c r="G4" s="56">
        <v>500</v>
      </c>
      <c r="H4" s="56">
        <v>1000</v>
      </c>
      <c r="I4" s="56">
        <v>2000</v>
      </c>
      <c r="J4" s="57">
        <v>4000</v>
      </c>
      <c r="K4" s="58" t="s">
        <v>102</v>
      </c>
    </row>
    <row r="5" spans="1:11" ht="64.5" customHeight="1" x14ac:dyDescent="0.3">
      <c r="A5" s="59" t="s">
        <v>103</v>
      </c>
      <c r="B5" s="60" t="s">
        <v>104</v>
      </c>
      <c r="C5" s="61" t="s">
        <v>105</v>
      </c>
      <c r="D5" s="62" t="s">
        <v>106</v>
      </c>
      <c r="E5" s="63">
        <v>5</v>
      </c>
      <c r="F5" s="63">
        <v>4.7</v>
      </c>
      <c r="G5" s="63">
        <v>4.4000000000000004</v>
      </c>
      <c r="H5" s="63">
        <v>4.0999999999999996</v>
      </c>
      <c r="I5" s="63">
        <v>3.8</v>
      </c>
      <c r="J5" s="64">
        <v>3.6</v>
      </c>
      <c r="K5" s="65" t="s">
        <v>107</v>
      </c>
    </row>
    <row r="6" spans="1:11" ht="42.75" customHeight="1" x14ac:dyDescent="0.3">
      <c r="A6" s="59" t="s">
        <v>108</v>
      </c>
      <c r="B6" s="66" t="s">
        <v>109</v>
      </c>
      <c r="C6" s="67" t="s">
        <v>110</v>
      </c>
      <c r="D6" s="68" t="s">
        <v>111</v>
      </c>
      <c r="E6" s="69">
        <v>3</v>
      </c>
      <c r="F6" s="69">
        <v>2.8</v>
      </c>
      <c r="G6" s="69">
        <v>2.6</v>
      </c>
      <c r="H6" s="69">
        <v>2.4</v>
      </c>
      <c r="I6" s="69">
        <v>2.2000000000000002</v>
      </c>
      <c r="J6" s="70">
        <v>2</v>
      </c>
      <c r="K6" s="65" t="s">
        <v>112</v>
      </c>
    </row>
    <row r="7" spans="1:11" ht="61.5" customHeight="1" x14ac:dyDescent="0.3">
      <c r="A7" s="59" t="s">
        <v>113</v>
      </c>
      <c r="B7" s="66" t="s">
        <v>114</v>
      </c>
      <c r="C7" s="67"/>
      <c r="D7" s="71" t="s">
        <v>111</v>
      </c>
      <c r="E7" s="69">
        <v>3</v>
      </c>
      <c r="F7" s="69">
        <v>2.8</v>
      </c>
      <c r="G7" s="69">
        <v>2.6</v>
      </c>
      <c r="H7" s="69">
        <v>2.4</v>
      </c>
      <c r="I7" s="69">
        <f t="shared" ref="I7" si="0">H7-($E7-$J7)/5</f>
        <v>2.1999999999999997</v>
      </c>
      <c r="J7" s="70">
        <v>2</v>
      </c>
      <c r="K7" s="72" t="s">
        <v>115</v>
      </c>
    </row>
    <row r="8" spans="1:11" ht="61.5" customHeight="1" x14ac:dyDescent="0.3">
      <c r="A8" s="59" t="s">
        <v>116</v>
      </c>
      <c r="B8" s="73" t="s">
        <v>117</v>
      </c>
      <c r="C8" s="67"/>
      <c r="D8" s="71" t="s">
        <v>118</v>
      </c>
      <c r="E8" s="69">
        <v>2.5</v>
      </c>
      <c r="F8" s="69">
        <v>2.2999999999999998</v>
      </c>
      <c r="G8" s="69">
        <v>2.1</v>
      </c>
      <c r="H8" s="69">
        <v>1.9</v>
      </c>
      <c r="I8" s="69">
        <v>1.7</v>
      </c>
      <c r="J8" s="70">
        <v>1.5</v>
      </c>
      <c r="K8" s="72" t="s">
        <v>119</v>
      </c>
    </row>
    <row r="9" spans="1:11" ht="48.75" customHeight="1" x14ac:dyDescent="0.3">
      <c r="A9" s="59" t="s">
        <v>120</v>
      </c>
      <c r="B9" s="73" t="s">
        <v>117</v>
      </c>
      <c r="C9" s="67" t="s">
        <v>121</v>
      </c>
      <c r="D9" s="71" t="s">
        <v>122</v>
      </c>
      <c r="E9" s="69">
        <v>1.9</v>
      </c>
      <c r="F9" s="69">
        <v>1.8</v>
      </c>
      <c r="G9" s="69">
        <v>1.7</v>
      </c>
      <c r="H9" s="69">
        <v>1.6</v>
      </c>
      <c r="I9" s="69">
        <v>1.5</v>
      </c>
      <c r="J9" s="70">
        <v>1.2</v>
      </c>
      <c r="K9" s="65" t="s">
        <v>123</v>
      </c>
    </row>
    <row r="10" spans="1:11" ht="48.75" customHeight="1" x14ac:dyDescent="0.3">
      <c r="A10" s="59" t="s">
        <v>124</v>
      </c>
      <c r="B10" s="73" t="s">
        <v>117</v>
      </c>
      <c r="C10" s="74"/>
      <c r="D10" s="75" t="s">
        <v>125</v>
      </c>
      <c r="E10" s="69">
        <v>0.9</v>
      </c>
      <c r="F10" s="69">
        <v>0.9</v>
      </c>
      <c r="G10" s="69">
        <v>0.8</v>
      </c>
      <c r="H10" s="69">
        <v>0.8</v>
      </c>
      <c r="I10" s="69">
        <v>0.7</v>
      </c>
      <c r="J10" s="70">
        <v>0.7</v>
      </c>
      <c r="K10" s="65" t="s">
        <v>126</v>
      </c>
    </row>
    <row r="11" spans="1:11" ht="48.75" customHeight="1" x14ac:dyDescent="0.3">
      <c r="A11" s="59" t="s">
        <v>127</v>
      </c>
      <c r="B11" s="73" t="s">
        <v>117</v>
      </c>
      <c r="C11" s="74"/>
      <c r="D11" s="75" t="s">
        <v>128</v>
      </c>
      <c r="E11" s="69">
        <v>0.8</v>
      </c>
      <c r="F11" s="69">
        <v>0.8</v>
      </c>
      <c r="G11" s="69">
        <v>0.7</v>
      </c>
      <c r="H11" s="69">
        <v>0.7</v>
      </c>
      <c r="I11" s="69">
        <v>0.6</v>
      </c>
      <c r="J11" s="70">
        <v>0.6</v>
      </c>
      <c r="K11" s="65" t="s">
        <v>129</v>
      </c>
    </row>
    <row r="12" spans="1:11" ht="48.75" customHeight="1" x14ac:dyDescent="0.3">
      <c r="A12" s="59" t="s">
        <v>228</v>
      </c>
      <c r="B12" s="73" t="s">
        <v>230</v>
      </c>
      <c r="C12" s="74"/>
      <c r="D12" s="75" t="s">
        <v>231</v>
      </c>
      <c r="E12" s="76">
        <v>1.3</v>
      </c>
      <c r="F12" s="76">
        <v>1.2</v>
      </c>
      <c r="G12" s="76">
        <v>1.1000000000000001</v>
      </c>
      <c r="H12" s="76">
        <v>1</v>
      </c>
      <c r="I12" s="76">
        <v>0.9</v>
      </c>
      <c r="J12" s="77">
        <v>0.8</v>
      </c>
      <c r="K12" s="65"/>
    </row>
    <row r="13" spans="1:11" ht="48.75" customHeight="1" x14ac:dyDescent="0.3">
      <c r="A13" s="59" t="s">
        <v>256</v>
      </c>
      <c r="B13" s="73" t="s">
        <v>229</v>
      </c>
      <c r="C13" s="74"/>
      <c r="D13" s="75" t="s">
        <v>227</v>
      </c>
      <c r="E13" s="76">
        <v>0.9</v>
      </c>
      <c r="F13" s="76">
        <v>0.8</v>
      </c>
      <c r="G13" s="76">
        <v>0.7</v>
      </c>
      <c r="H13" s="76">
        <v>0.7</v>
      </c>
      <c r="I13" s="76">
        <v>0.6</v>
      </c>
      <c r="J13" s="77">
        <v>0.6</v>
      </c>
      <c r="K13" s="65"/>
    </row>
    <row r="14" spans="1:11" ht="48.75" customHeight="1" x14ac:dyDescent="0.3">
      <c r="A14" s="59" t="s">
        <v>232</v>
      </c>
      <c r="B14" s="73" t="s">
        <v>117</v>
      </c>
      <c r="C14" s="74"/>
      <c r="D14" s="75">
        <v>0.9</v>
      </c>
      <c r="E14" s="76">
        <v>0.9</v>
      </c>
      <c r="F14" s="76">
        <v>0.9</v>
      </c>
      <c r="G14" s="76">
        <v>0.9</v>
      </c>
      <c r="H14" s="76">
        <v>0.9</v>
      </c>
      <c r="I14" s="76">
        <v>0.9</v>
      </c>
      <c r="J14" s="77">
        <v>0.9</v>
      </c>
      <c r="K14" s="65"/>
    </row>
    <row r="15" spans="1:11" ht="48.75" customHeight="1" thickBot="1" x14ac:dyDescent="0.35">
      <c r="A15" s="59" t="s">
        <v>130</v>
      </c>
      <c r="B15" s="73" t="s">
        <v>117</v>
      </c>
      <c r="C15" s="78"/>
      <c r="D15" s="79" t="s">
        <v>131</v>
      </c>
      <c r="E15" s="80">
        <v>1.5</v>
      </c>
      <c r="F15" s="80">
        <v>1.4</v>
      </c>
      <c r="G15" s="80">
        <v>1.3</v>
      </c>
      <c r="H15" s="80">
        <v>1.2</v>
      </c>
      <c r="I15" s="80">
        <v>1.1000000000000001</v>
      </c>
      <c r="J15" s="81">
        <v>1</v>
      </c>
      <c r="K15" s="72"/>
    </row>
    <row r="16" spans="1:11" ht="48.75" customHeight="1" thickBot="1" x14ac:dyDescent="0.35">
      <c r="A16" s="59" t="s">
        <v>132</v>
      </c>
      <c r="B16" s="73" t="s">
        <v>117</v>
      </c>
      <c r="C16" s="74"/>
      <c r="D16" s="75" t="s">
        <v>133</v>
      </c>
      <c r="E16" s="76">
        <v>1.8</v>
      </c>
      <c r="F16" s="80">
        <v>1.8</v>
      </c>
      <c r="G16" s="80">
        <v>1.7</v>
      </c>
      <c r="H16" s="80">
        <v>1.7</v>
      </c>
      <c r="I16" s="80">
        <v>1.6</v>
      </c>
      <c r="J16" s="77">
        <v>1.6</v>
      </c>
      <c r="K16" s="72"/>
    </row>
    <row r="17" spans="1:13" ht="48.75" customHeight="1" x14ac:dyDescent="0.3">
      <c r="A17" s="59" t="s">
        <v>134</v>
      </c>
      <c r="B17" s="73" t="s">
        <v>117</v>
      </c>
      <c r="C17" s="74"/>
      <c r="D17" s="75" t="s">
        <v>135</v>
      </c>
      <c r="E17" s="76">
        <v>1.4</v>
      </c>
      <c r="F17" s="76">
        <v>1.3</v>
      </c>
      <c r="G17" s="76">
        <v>1.3</v>
      </c>
      <c r="H17" s="76">
        <v>1.2</v>
      </c>
      <c r="I17" s="76">
        <v>1.2</v>
      </c>
      <c r="J17" s="77">
        <v>1.1000000000000001</v>
      </c>
      <c r="K17" s="72"/>
    </row>
    <row r="18" spans="1:13" ht="48.75" customHeight="1" x14ac:dyDescent="0.3">
      <c r="A18" s="59" t="s">
        <v>136</v>
      </c>
      <c r="B18" s="73" t="s">
        <v>117</v>
      </c>
      <c r="C18" s="74"/>
      <c r="D18" s="75" t="s">
        <v>137</v>
      </c>
      <c r="E18" s="76">
        <v>1.5</v>
      </c>
      <c r="F18" s="76">
        <v>1.4</v>
      </c>
      <c r="G18" s="76">
        <v>1.2</v>
      </c>
      <c r="H18" s="76">
        <v>1.1000000000000001</v>
      </c>
      <c r="I18" s="76">
        <v>0.9</v>
      </c>
      <c r="J18" s="77">
        <v>0.8</v>
      </c>
      <c r="K18" s="72" t="s">
        <v>138</v>
      </c>
    </row>
    <row r="19" spans="1:13" ht="48.75" customHeight="1" x14ac:dyDescent="0.3">
      <c r="A19" s="59" t="s">
        <v>139</v>
      </c>
      <c r="B19" s="73" t="s">
        <v>117</v>
      </c>
      <c r="C19" s="67"/>
      <c r="D19" s="71" t="s">
        <v>140</v>
      </c>
      <c r="E19" s="69">
        <v>1.7</v>
      </c>
      <c r="F19" s="69">
        <v>1.6</v>
      </c>
      <c r="G19" s="69">
        <v>1.5</v>
      </c>
      <c r="H19" s="69">
        <v>1.5</v>
      </c>
      <c r="I19" s="69">
        <v>1.4</v>
      </c>
      <c r="J19" s="70">
        <v>1.3</v>
      </c>
      <c r="K19" s="72"/>
      <c r="M19" s="82"/>
    </row>
    <row r="20" spans="1:13" ht="48.75" customHeight="1" x14ac:dyDescent="0.3">
      <c r="A20" s="59" t="s">
        <v>141</v>
      </c>
      <c r="B20" s="73" t="s">
        <v>117</v>
      </c>
      <c r="C20" s="67"/>
      <c r="D20" s="71" t="s">
        <v>142</v>
      </c>
      <c r="E20" s="69">
        <v>1.5</v>
      </c>
      <c r="F20" s="69">
        <v>1.4</v>
      </c>
      <c r="G20" s="69">
        <v>1.4</v>
      </c>
      <c r="H20" s="69">
        <v>1.3</v>
      </c>
      <c r="I20" s="69">
        <v>1.3</v>
      </c>
      <c r="J20" s="70">
        <v>1.2</v>
      </c>
      <c r="K20" s="65"/>
    </row>
    <row r="21" spans="1:13" ht="48.75" customHeight="1" x14ac:dyDescent="0.3">
      <c r="A21" s="59" t="s">
        <v>226</v>
      </c>
      <c r="B21" s="73" t="s">
        <v>117</v>
      </c>
      <c r="C21" s="67"/>
      <c r="D21" s="71" t="s">
        <v>143</v>
      </c>
      <c r="E21" s="69">
        <v>0.8</v>
      </c>
      <c r="F21" s="69">
        <v>0.8</v>
      </c>
      <c r="G21" s="69">
        <v>0.7</v>
      </c>
      <c r="H21" s="69">
        <v>0.7</v>
      </c>
      <c r="I21" s="69">
        <v>0.6</v>
      </c>
      <c r="J21" s="70">
        <v>0.6</v>
      </c>
      <c r="K21" s="72"/>
    </row>
    <row r="22" spans="1:13" ht="48.75" customHeight="1" x14ac:dyDescent="0.3">
      <c r="A22" s="59" t="s">
        <v>144</v>
      </c>
      <c r="B22" s="73" t="s">
        <v>117</v>
      </c>
      <c r="C22" s="67"/>
      <c r="D22" s="71" t="s">
        <v>145</v>
      </c>
      <c r="E22" s="69">
        <v>1</v>
      </c>
      <c r="F22" s="69">
        <v>0.9</v>
      </c>
      <c r="G22" s="69">
        <v>0.9</v>
      </c>
      <c r="H22" s="69">
        <v>0.8</v>
      </c>
      <c r="I22" s="69">
        <v>0.8</v>
      </c>
      <c r="J22" s="70">
        <v>0.7</v>
      </c>
      <c r="K22" s="72"/>
    </row>
    <row r="23" spans="1:13" ht="60.75" customHeight="1" x14ac:dyDescent="0.3">
      <c r="A23" s="59" t="s">
        <v>146</v>
      </c>
      <c r="B23" s="83" t="s">
        <v>147</v>
      </c>
      <c r="C23" s="67" t="s">
        <v>148</v>
      </c>
      <c r="D23" s="71" t="s">
        <v>149</v>
      </c>
      <c r="E23" s="69">
        <v>1.1000000000000001</v>
      </c>
      <c r="F23" s="69">
        <v>1</v>
      </c>
      <c r="G23" s="69">
        <v>0.9</v>
      </c>
      <c r="H23" s="69">
        <v>0.8</v>
      </c>
      <c r="I23" s="69">
        <v>0.7</v>
      </c>
      <c r="J23" s="70">
        <v>0.6</v>
      </c>
      <c r="K23" s="65"/>
    </row>
    <row r="24" spans="1:13" ht="60.75" customHeight="1" x14ac:dyDescent="0.3">
      <c r="A24" s="59" t="s">
        <v>150</v>
      </c>
      <c r="B24" s="83" t="s">
        <v>151</v>
      </c>
      <c r="C24" s="67"/>
      <c r="D24" s="71" t="s">
        <v>152</v>
      </c>
      <c r="E24" s="69">
        <v>0.8</v>
      </c>
      <c r="F24" s="69">
        <v>0.7</v>
      </c>
      <c r="G24" s="69">
        <v>0.6</v>
      </c>
      <c r="H24" s="69">
        <v>0.6</v>
      </c>
      <c r="I24" s="69">
        <v>0.5</v>
      </c>
      <c r="J24" s="70">
        <v>0.4</v>
      </c>
      <c r="K24" s="72"/>
    </row>
    <row r="25" spans="1:13" ht="60.75" customHeight="1" x14ac:dyDescent="0.3">
      <c r="A25" s="59" t="s">
        <v>153</v>
      </c>
      <c r="B25" s="83" t="s">
        <v>151</v>
      </c>
      <c r="C25" s="67"/>
      <c r="D25" s="71" t="s">
        <v>154</v>
      </c>
      <c r="E25" s="69">
        <v>1.1000000000000001</v>
      </c>
      <c r="F25" s="69">
        <v>1</v>
      </c>
      <c r="G25" s="69">
        <v>0.9</v>
      </c>
      <c r="H25" s="69">
        <v>0.7</v>
      </c>
      <c r="I25" s="69">
        <v>0.6</v>
      </c>
      <c r="J25" s="70">
        <v>0.5</v>
      </c>
      <c r="K25" s="72"/>
    </row>
    <row r="26" spans="1:13" ht="60.75" customHeight="1" x14ac:dyDescent="0.3">
      <c r="A26" s="59" t="s">
        <v>155</v>
      </c>
      <c r="B26" s="83" t="s">
        <v>151</v>
      </c>
      <c r="C26" s="67"/>
      <c r="D26" s="71" t="s">
        <v>156</v>
      </c>
      <c r="E26" s="69">
        <v>0.7</v>
      </c>
      <c r="F26" s="69">
        <v>0.7</v>
      </c>
      <c r="G26" s="69">
        <v>0.6</v>
      </c>
      <c r="H26" s="69">
        <v>0.6</v>
      </c>
      <c r="I26" s="69">
        <v>0.5</v>
      </c>
      <c r="J26" s="70">
        <v>0.5</v>
      </c>
      <c r="K26" s="72"/>
    </row>
    <row r="27" spans="1:13" ht="60.75" customHeight="1" x14ac:dyDescent="0.3">
      <c r="A27" s="59" t="s">
        <v>157</v>
      </c>
      <c r="B27" s="83" t="s">
        <v>151</v>
      </c>
      <c r="C27" s="67"/>
      <c r="D27" s="71" t="s">
        <v>158</v>
      </c>
      <c r="E27" s="69">
        <v>0.8</v>
      </c>
      <c r="F27" s="69">
        <v>0.8</v>
      </c>
      <c r="G27" s="69">
        <v>0.7</v>
      </c>
      <c r="H27" s="69">
        <v>0.7</v>
      </c>
      <c r="I27" s="69">
        <v>0.6</v>
      </c>
      <c r="J27" s="70">
        <v>0.6</v>
      </c>
      <c r="K27" s="72"/>
    </row>
    <row r="28" spans="1:13" ht="60.75" customHeight="1" x14ac:dyDescent="0.3">
      <c r="A28" s="59" t="s">
        <v>159</v>
      </c>
      <c r="B28" s="83" t="s">
        <v>151</v>
      </c>
      <c r="C28" s="67"/>
      <c r="D28" s="71" t="s">
        <v>160</v>
      </c>
      <c r="E28" s="69">
        <v>0.6</v>
      </c>
      <c r="F28" s="69">
        <v>0.6</v>
      </c>
      <c r="G28" s="69">
        <v>0.5</v>
      </c>
      <c r="H28" s="69">
        <v>0.5</v>
      </c>
      <c r="I28" s="69">
        <v>0.4</v>
      </c>
      <c r="J28" s="70">
        <v>0.4</v>
      </c>
      <c r="K28" s="72"/>
    </row>
    <row r="29" spans="1:13" ht="60.75" customHeight="1" x14ac:dyDescent="0.3">
      <c r="A29" s="59" t="s">
        <v>161</v>
      </c>
      <c r="B29" s="83" t="s">
        <v>162</v>
      </c>
      <c r="C29" s="67"/>
      <c r="D29" s="71" t="s">
        <v>163</v>
      </c>
      <c r="E29" s="69">
        <v>0.9</v>
      </c>
      <c r="F29" s="69">
        <v>0.9</v>
      </c>
      <c r="G29" s="69">
        <v>0.8</v>
      </c>
      <c r="H29" s="69">
        <v>0.8</v>
      </c>
      <c r="I29" s="69">
        <v>0.7</v>
      </c>
      <c r="J29" s="70">
        <v>0.7</v>
      </c>
      <c r="K29" s="72"/>
    </row>
    <row r="30" spans="1:13" ht="60.75" customHeight="1" x14ac:dyDescent="0.3">
      <c r="A30" s="59" t="s">
        <v>164</v>
      </c>
      <c r="B30" s="83" t="s">
        <v>162</v>
      </c>
      <c r="C30" s="67"/>
      <c r="D30" s="71" t="s">
        <v>165</v>
      </c>
      <c r="E30" s="69">
        <v>1</v>
      </c>
      <c r="F30" s="69">
        <v>0.9</v>
      </c>
      <c r="G30" s="69">
        <v>0.8</v>
      </c>
      <c r="H30" s="69">
        <v>0.8</v>
      </c>
      <c r="I30" s="69">
        <v>0.7</v>
      </c>
      <c r="J30" s="70">
        <v>0.6</v>
      </c>
      <c r="K30" s="72"/>
    </row>
    <row r="31" spans="1:13" ht="60.75" customHeight="1" x14ac:dyDescent="0.3">
      <c r="A31" s="59" t="s">
        <v>166</v>
      </c>
      <c r="B31" s="83" t="s">
        <v>117</v>
      </c>
      <c r="C31" s="67"/>
      <c r="D31" s="71" t="s">
        <v>131</v>
      </c>
      <c r="E31" s="69">
        <v>1.5</v>
      </c>
      <c r="F31" s="69">
        <v>1.4</v>
      </c>
      <c r="G31" s="69">
        <v>1.3</v>
      </c>
      <c r="H31" s="69">
        <v>1.2</v>
      </c>
      <c r="I31" s="69">
        <v>1.1000000000000001</v>
      </c>
      <c r="J31" s="70">
        <v>1</v>
      </c>
      <c r="K31" s="72"/>
    </row>
    <row r="32" spans="1:13" s="107" customFormat="1" ht="60.75" customHeight="1" x14ac:dyDescent="0.3">
      <c r="A32" s="101" t="s">
        <v>167</v>
      </c>
      <c r="B32" s="83" t="s">
        <v>117</v>
      </c>
      <c r="C32" s="102"/>
      <c r="D32" s="103" t="s">
        <v>168</v>
      </c>
      <c r="E32" s="104">
        <v>1.3</v>
      </c>
      <c r="F32" s="104">
        <v>1.2</v>
      </c>
      <c r="G32" s="104">
        <v>1.1000000000000001</v>
      </c>
      <c r="H32" s="104">
        <v>1.1000000000000001</v>
      </c>
      <c r="I32" s="104">
        <v>1</v>
      </c>
      <c r="J32" s="105">
        <v>0.9</v>
      </c>
      <c r="K32" s="106"/>
    </row>
    <row r="33" spans="1:14" ht="60.75" customHeight="1" x14ac:dyDescent="0.3">
      <c r="A33" s="59" t="s">
        <v>169</v>
      </c>
      <c r="B33" s="83" t="s">
        <v>117</v>
      </c>
      <c r="C33" s="67"/>
      <c r="D33" s="71" t="s">
        <v>170</v>
      </c>
      <c r="E33" s="69">
        <v>1.2</v>
      </c>
      <c r="F33" s="69">
        <v>1.1000000000000001</v>
      </c>
      <c r="G33" s="69">
        <v>1</v>
      </c>
      <c r="H33" s="69">
        <v>1</v>
      </c>
      <c r="I33" s="69">
        <v>0.9</v>
      </c>
      <c r="J33" s="70">
        <v>0.8</v>
      </c>
      <c r="K33" s="72"/>
    </row>
    <row r="34" spans="1:14" ht="55.5" customHeight="1" x14ac:dyDescent="0.3">
      <c r="A34" s="59" t="s">
        <v>171</v>
      </c>
      <c r="B34" s="83" t="s">
        <v>233</v>
      </c>
      <c r="C34" s="67" t="s">
        <v>172</v>
      </c>
      <c r="D34" s="71" t="s">
        <v>173</v>
      </c>
      <c r="E34" s="69">
        <v>1</v>
      </c>
      <c r="F34" s="69">
        <v>0.9</v>
      </c>
      <c r="G34" s="69">
        <v>0.8</v>
      </c>
      <c r="H34" s="69">
        <v>0.7</v>
      </c>
      <c r="I34" s="69">
        <v>0.6</v>
      </c>
      <c r="J34" s="70">
        <v>0.5</v>
      </c>
      <c r="K34" s="65"/>
    </row>
    <row r="35" spans="1:14" ht="55.5" customHeight="1" x14ac:dyDescent="0.3">
      <c r="A35" s="59" t="s">
        <v>174</v>
      </c>
      <c r="B35" s="83" t="s">
        <v>229</v>
      </c>
      <c r="C35" s="67"/>
      <c r="D35" s="71" t="s">
        <v>175</v>
      </c>
      <c r="E35" s="69">
        <v>1</v>
      </c>
      <c r="F35" s="69">
        <v>0.9</v>
      </c>
      <c r="G35" s="69">
        <v>0.8</v>
      </c>
      <c r="H35" s="69">
        <v>0.8</v>
      </c>
      <c r="I35" s="69">
        <v>0.7</v>
      </c>
      <c r="J35" s="70">
        <v>0.6</v>
      </c>
      <c r="K35" s="72"/>
    </row>
    <row r="36" spans="1:14" ht="60.75" customHeight="1" x14ac:dyDescent="0.3">
      <c r="A36" s="59" t="s">
        <v>186</v>
      </c>
      <c r="B36" s="83" t="s">
        <v>176</v>
      </c>
      <c r="C36" s="67"/>
      <c r="D36" s="71" t="s">
        <v>177</v>
      </c>
      <c r="E36" s="69">
        <v>0.7</v>
      </c>
      <c r="F36" s="69">
        <v>0.6</v>
      </c>
      <c r="G36" s="69">
        <v>0.6</v>
      </c>
      <c r="H36" s="69">
        <v>0.5</v>
      </c>
      <c r="I36" s="69">
        <v>0.5</v>
      </c>
      <c r="J36" s="70">
        <v>0.4</v>
      </c>
      <c r="K36" s="72" t="s">
        <v>189</v>
      </c>
    </row>
    <row r="37" spans="1:14" ht="60.75" customHeight="1" x14ac:dyDescent="0.3">
      <c r="A37" s="59" t="s">
        <v>185</v>
      </c>
      <c r="B37" s="83" t="s">
        <v>151</v>
      </c>
      <c r="C37" s="67"/>
      <c r="D37" s="71" t="s">
        <v>187</v>
      </c>
      <c r="E37" s="69">
        <v>0.4</v>
      </c>
      <c r="F37" s="69">
        <v>0.4</v>
      </c>
      <c r="G37" s="69">
        <v>0.3</v>
      </c>
      <c r="H37" s="69">
        <v>0.3</v>
      </c>
      <c r="I37" s="69">
        <v>0.2</v>
      </c>
      <c r="J37" s="70">
        <v>0.2</v>
      </c>
      <c r="K37" s="72" t="s">
        <v>188</v>
      </c>
    </row>
    <row r="38" spans="1:14" ht="63.75" customHeight="1" x14ac:dyDescent="0.3">
      <c r="A38" s="59" t="s">
        <v>178</v>
      </c>
      <c r="B38" s="83" t="s">
        <v>179</v>
      </c>
      <c r="C38" s="67" t="s">
        <v>180</v>
      </c>
      <c r="D38" s="71" t="s">
        <v>181</v>
      </c>
      <c r="E38" s="69">
        <v>0.2</v>
      </c>
      <c r="F38" s="69">
        <v>0.2</v>
      </c>
      <c r="G38" s="69">
        <v>0.1</v>
      </c>
      <c r="H38" s="69">
        <v>0.1</v>
      </c>
      <c r="I38" s="69">
        <v>0.1</v>
      </c>
      <c r="J38" s="70">
        <v>0.05</v>
      </c>
      <c r="K38" s="65"/>
      <c r="N38" s="82"/>
    </row>
  </sheetData>
  <mergeCells count="2">
    <mergeCell ref="A3:K3"/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Hoja de calculos</vt:lpstr>
      <vt:lpstr>Coeficientes Absorcion Material</vt:lpstr>
      <vt:lpstr>RT60 Referencia</vt:lpstr>
      <vt:lpstr>Gráfico</vt:lpstr>
      <vt:lpstr>'Hoja de calculos'!Área_de_impresión</vt:lpstr>
      <vt:lpstr>'Hoja de calculos'!Títulos_a_imprimir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Luciana Eugenia Gimenez</dc:creator>
  <cp:lastModifiedBy>Juan Manuel</cp:lastModifiedBy>
  <cp:lastPrinted>2024-06-11T17:34:58Z</cp:lastPrinted>
  <dcterms:created xsi:type="dcterms:W3CDTF">2007-05-03T12:31:54Z</dcterms:created>
  <dcterms:modified xsi:type="dcterms:W3CDTF">2025-08-27T00:39:57Z</dcterms:modified>
</cp:coreProperties>
</file>