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820" tabRatio="819" firstSheet="1" activeTab="1"/>
  </bookViews>
  <sheets>
    <sheet name="Hoja2" sheetId="1" state="hidden" r:id="rId1"/>
    <sheet name="Resumen al 18 9 20" sheetId="2" r:id="rId2"/>
  </sheets>
  <definedNames/>
  <calcPr fullCalcOnLoad="1"/>
</workbook>
</file>

<file path=xl/sharedStrings.xml><?xml version="1.0" encoding="utf-8"?>
<sst xmlns="http://schemas.openxmlformats.org/spreadsheetml/2006/main" count="255" uniqueCount="210">
  <si>
    <t>Nº</t>
  </si>
  <si>
    <t>email</t>
  </si>
  <si>
    <t>Apellido Nombre</t>
  </si>
  <si>
    <t>verganiflorencia@gmail.com</t>
  </si>
  <si>
    <t>cande.pelliza@gmail.com</t>
  </si>
  <si>
    <t>danalcampanello@gmail.com</t>
  </si>
  <si>
    <t>Ariasmlucia1@gmail.com</t>
  </si>
  <si>
    <t>andreabudassi@hotmail.com</t>
  </si>
  <si>
    <t>Alvarez Rubilar, Ana Paula</t>
  </si>
  <si>
    <t>Pau.alvarezrubilar@gmail.com</t>
  </si>
  <si>
    <t>Pereyra, Sofia</t>
  </si>
  <si>
    <t>sofiapereyra467@gmail.com</t>
  </si>
  <si>
    <t>Estrada, Camila</t>
  </si>
  <si>
    <t>cami.estrada97@gmail.com</t>
  </si>
  <si>
    <t>Lameiro, Barbara</t>
  </si>
  <si>
    <t>barbi.lameiro@gmail.com</t>
  </si>
  <si>
    <t>De Pellegrin Isabella</t>
  </si>
  <si>
    <t>depellegrinisabella@gmail.com</t>
  </si>
  <si>
    <t>Vottero, María Luz</t>
  </si>
  <si>
    <t>mlvottero@gmail.com</t>
  </si>
  <si>
    <t>Vidal, Enzo Daniel</t>
  </si>
  <si>
    <t>daniel_vidal_c201@hotmail.com</t>
  </si>
  <si>
    <t>Fernandez Arrarás, Agustina</t>
  </si>
  <si>
    <t>agustina.arraras@gmail.com</t>
  </si>
  <si>
    <t>Terrera, Gabriela</t>
  </si>
  <si>
    <t>gabiterrera03@gmail.com</t>
  </si>
  <si>
    <t>Cunietti, Enzo Luigi</t>
  </si>
  <si>
    <t>luigicunietti@hotmail.com</t>
  </si>
  <si>
    <t>Leiva, Sebastian</t>
  </si>
  <si>
    <t>Sebastian.leiva10497@gmail.com</t>
  </si>
  <si>
    <t>Del Vecchio, Camila</t>
  </si>
  <si>
    <t>Camiladelvecchio1@gmail.com</t>
  </si>
  <si>
    <t>Pennesi, Leonardo</t>
  </si>
  <si>
    <t>Leonardo@pennesi.com.ar</t>
  </si>
  <si>
    <t>De Benedectis, Danilo</t>
  </si>
  <si>
    <t>Debenedectis.danilo@gmail.com</t>
  </si>
  <si>
    <t>Scanavino, Nicolas</t>
  </si>
  <si>
    <t>Nicoscanavino3@hotmail.com</t>
  </si>
  <si>
    <t>Manchòn, Emiliano</t>
  </si>
  <si>
    <t>emimanchon@gmail.com</t>
  </si>
  <si>
    <t>Frias, Leandro</t>
  </si>
  <si>
    <t>Leandrofrias.72@gmail.com</t>
  </si>
  <si>
    <t>Alvarez, Paula Emilia</t>
  </si>
  <si>
    <t>paulitaciademaria@gmail.com</t>
  </si>
  <si>
    <t>Miraso, Alexandra Katherina</t>
  </si>
  <si>
    <t>Kathy.miraso@gmail.com</t>
  </si>
  <si>
    <t>Sanhueza, Maria Victoria</t>
  </si>
  <si>
    <t>victoria.sanhueza74@gmail.com</t>
  </si>
  <si>
    <t>Sandes, Franco Martín</t>
  </si>
  <si>
    <t>francosandes@hotmail.com</t>
  </si>
  <si>
    <t>Petrino, Juan Ricardo</t>
  </si>
  <si>
    <t>jrpetrinodlv@gmail.com</t>
  </si>
  <si>
    <t>Fiouchetta, Giuliana</t>
  </si>
  <si>
    <t>giulifiouchetta@gmail.com</t>
  </si>
  <si>
    <t>Quintero, Camilo Andrès</t>
  </si>
  <si>
    <t>quinterosarcamilo@miugca.edu.co</t>
  </si>
  <si>
    <t>Macias Martinez, Andres</t>
  </si>
  <si>
    <t>maciasmarandres@miugca.edu.co</t>
  </si>
  <si>
    <t>Morales, Marìa Paula</t>
  </si>
  <si>
    <t>mpmoraleservin@gmail.com</t>
  </si>
  <si>
    <t>Juarez, Ale Carla Valentina</t>
  </si>
  <si>
    <t>carla.juarez.18@gmail.com</t>
  </si>
  <si>
    <t>Ingrassia, Juan Pablo</t>
  </si>
  <si>
    <t>Juampi94@hotmail.com</t>
  </si>
  <si>
    <t>Ríos Moll, Ana Bárbara</t>
  </si>
  <si>
    <t>abarbararios@gmail.com</t>
  </si>
  <si>
    <t>Arroyo, Vanesa Denise</t>
  </si>
  <si>
    <t>vanearroyo2010@hotmail.com</t>
  </si>
  <si>
    <t>Fornasin, Javier Nicolás</t>
  </si>
  <si>
    <t>javierfornasin@gmail.com</t>
  </si>
  <si>
    <t>Robles, Daniela Isabel</t>
  </si>
  <si>
    <t xml:space="preserve">daniela@roblescurto.net </t>
  </si>
  <si>
    <t>Porcario, Florencia Lilen</t>
  </si>
  <si>
    <t>florenciaporcario@hotmail.com</t>
  </si>
  <si>
    <t xml:space="preserve">Budassi, Andrea </t>
  </si>
  <si>
    <t>Pelliza,Candela Sol</t>
  </si>
  <si>
    <t xml:space="preserve">Campanello, Dana </t>
  </si>
  <si>
    <t>Vergani, Florencia</t>
  </si>
  <si>
    <t>Arias, Maria Lucia</t>
  </si>
  <si>
    <t>Gotusso, M. Constanza</t>
  </si>
  <si>
    <t>mcgotusso@hotmail.com</t>
  </si>
  <si>
    <t>Sara, Stephanie Michelle</t>
  </si>
  <si>
    <t>stephaniesara@live.com</t>
  </si>
  <si>
    <t>Carrio, Valentina</t>
  </si>
  <si>
    <t>valenn.carrio@hotmail.com</t>
  </si>
  <si>
    <t>migue_lito_11@hotmail.com</t>
  </si>
  <si>
    <t>Martinez Herrera Miguel Angel</t>
  </si>
  <si>
    <t>%</t>
  </si>
  <si>
    <t>Practicas</t>
  </si>
  <si>
    <t>Tipo</t>
  </si>
  <si>
    <t>% Pres</t>
  </si>
  <si>
    <t>Entreg</t>
  </si>
  <si>
    <t>Recup</t>
  </si>
  <si>
    <t>Cuest</t>
  </si>
  <si>
    <t>Legajo</t>
  </si>
  <si>
    <t>Nicolas</t>
  </si>
  <si>
    <t>Jofre</t>
  </si>
  <si>
    <t>Sebastian</t>
  </si>
  <si>
    <t xml:space="preserve">Vía </t>
  </si>
  <si>
    <t>Augusto</t>
  </si>
  <si>
    <t>Totter</t>
  </si>
  <si>
    <t>Alvaro</t>
  </si>
  <si>
    <t xml:space="preserve">Blanco </t>
  </si>
  <si>
    <t>Ezequiel</t>
  </si>
  <si>
    <t xml:space="preserve">Práctica </t>
  </si>
  <si>
    <t>TA bas</t>
  </si>
  <si>
    <t>Apelllido</t>
  </si>
  <si>
    <t>Nombre</t>
  </si>
  <si>
    <t xml:space="preserve">Rodriguez </t>
  </si>
  <si>
    <t>Celina</t>
  </si>
  <si>
    <t xml:space="preserve">Mejias </t>
  </si>
  <si>
    <t>Brunella</t>
  </si>
  <si>
    <t>Abril</t>
  </si>
  <si>
    <t>Paz</t>
  </si>
  <si>
    <t>Juan Martin</t>
  </si>
  <si>
    <t xml:space="preserve">Gimenez </t>
  </si>
  <si>
    <t>leandro</t>
  </si>
  <si>
    <t>Camila</t>
  </si>
  <si>
    <t xml:space="preserve">Vargas </t>
  </si>
  <si>
    <t xml:space="preserve">Colque </t>
  </si>
  <si>
    <t>Lublinsky</t>
  </si>
  <si>
    <t>Paula</t>
  </si>
  <si>
    <t>Arenas</t>
  </si>
  <si>
    <t>Carolina</t>
  </si>
  <si>
    <t>Conti</t>
  </si>
  <si>
    <t>Milagros</t>
  </si>
  <si>
    <t>Japaz</t>
  </si>
  <si>
    <t>Manuela</t>
  </si>
  <si>
    <t>Ursina</t>
  </si>
  <si>
    <t>Delledare</t>
  </si>
  <si>
    <t>Yani</t>
  </si>
  <si>
    <t>vino</t>
  </si>
  <si>
    <t>Alfandari</t>
  </si>
  <si>
    <t>Ailin</t>
  </si>
  <si>
    <t>Martinez</t>
  </si>
  <si>
    <t>Micaela</t>
  </si>
  <si>
    <t>Sofia</t>
  </si>
  <si>
    <t>Villarruel</t>
  </si>
  <si>
    <t xml:space="preserve">Carrizo </t>
  </si>
  <si>
    <t>Rocio</t>
  </si>
  <si>
    <t>Vazquez</t>
  </si>
  <si>
    <t>M. Solange</t>
  </si>
  <si>
    <t>Arroyo</t>
  </si>
  <si>
    <t>Vanesa</t>
  </si>
  <si>
    <t>Victoria</t>
  </si>
  <si>
    <t>Parlopiano</t>
  </si>
  <si>
    <t>Giulana</t>
  </si>
  <si>
    <t xml:space="preserve">Ubertone </t>
  </si>
  <si>
    <t>Juliela</t>
  </si>
  <si>
    <t xml:space="preserve">Emilia Maria </t>
  </si>
  <si>
    <t>Peterle</t>
  </si>
  <si>
    <t>Pidal</t>
  </si>
  <si>
    <t>Araujo</t>
  </si>
  <si>
    <t>Mara</t>
  </si>
  <si>
    <t>Schmidt</t>
  </si>
  <si>
    <t xml:space="preserve"> Ma  Emilia</t>
  </si>
  <si>
    <t xml:space="preserve">Di Cara </t>
  </si>
  <si>
    <t>00.4 a</t>
  </si>
  <si>
    <t>Feriado</t>
  </si>
  <si>
    <t>RE</t>
  </si>
  <si>
    <t>00.4 b</t>
  </si>
  <si>
    <t>Amb Bas</t>
  </si>
  <si>
    <t>Incendio</t>
  </si>
  <si>
    <t xml:space="preserve"> Jorge Matias</t>
  </si>
  <si>
    <t>Federica</t>
  </si>
  <si>
    <t>Friscolanti</t>
  </si>
  <si>
    <t>Risgenko</t>
  </si>
  <si>
    <t>Asistencia</t>
  </si>
  <si>
    <t>No participaron</t>
  </si>
  <si>
    <t xml:space="preserve">Practica  </t>
  </si>
  <si>
    <t>Dentro predio</t>
  </si>
  <si>
    <t>RSP</t>
  </si>
  <si>
    <t>1° Parc</t>
  </si>
  <si>
    <t xml:space="preserve">Pract </t>
  </si>
  <si>
    <t>00.13</t>
  </si>
  <si>
    <t>00.10</t>
  </si>
  <si>
    <t>00.2</t>
  </si>
  <si>
    <t>00.7</t>
  </si>
  <si>
    <t>M Pel</t>
  </si>
  <si>
    <t>00.8</t>
  </si>
  <si>
    <t>% con 30</t>
  </si>
  <si>
    <t>Consul</t>
  </si>
  <si>
    <t>1° Parcial</t>
  </si>
  <si>
    <t>V 10 13</t>
  </si>
  <si>
    <t>L 16 19</t>
  </si>
  <si>
    <t>Cerro Lloron</t>
  </si>
  <si>
    <t>00.2b</t>
  </si>
  <si>
    <t>Resultados</t>
  </si>
  <si>
    <t>00.5</t>
  </si>
  <si>
    <t>Andamios</t>
  </si>
  <si>
    <t>MC</t>
  </si>
  <si>
    <t>00.4</t>
  </si>
  <si>
    <t>IA Res</t>
  </si>
  <si>
    <t>00.11</t>
  </si>
  <si>
    <t>Predio UNC</t>
  </si>
  <si>
    <t>00.1</t>
  </si>
  <si>
    <t xml:space="preserve">Amb </t>
  </si>
  <si>
    <t>Fotos</t>
  </si>
  <si>
    <t>EC Resc</t>
  </si>
  <si>
    <t>00.14</t>
  </si>
  <si>
    <t>SBV</t>
  </si>
  <si>
    <t>2° Parc</t>
  </si>
  <si>
    <t>Cons</t>
  </si>
  <si>
    <t>Cond alumno</t>
  </si>
  <si>
    <t xml:space="preserve">NO </t>
  </si>
  <si>
    <t>Recup 1°</t>
  </si>
  <si>
    <t>Recup 2°</t>
  </si>
  <si>
    <t>Regular al  6/7/22</t>
  </si>
  <si>
    <r>
      <t>Regular al</t>
    </r>
    <r>
      <rPr>
        <b/>
        <sz val="10"/>
        <rFont val="Arial"/>
        <family val="2"/>
      </rPr>
      <t xml:space="preserve">  8/7/22</t>
    </r>
  </si>
  <si>
    <r>
      <t xml:space="preserve">Regular al </t>
    </r>
    <r>
      <rPr>
        <b/>
        <sz val="10"/>
        <rFont val="Arial"/>
        <family val="2"/>
      </rPr>
      <t>8/7/22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</si>
</sst>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"/>
    <numFmt numFmtId="185" formatCode="0.000"/>
    <numFmt numFmtId="186" formatCode="0.0"/>
    <numFmt numFmtId="187" formatCode="[$-C0A]dddd\,\ dd&quot; de &quot;mmmm&quot; de &quot;yyyy"/>
    <numFmt numFmtId="188" formatCode="0.000000"/>
    <numFmt numFmtId="189" formatCode="0.00000"/>
    <numFmt numFmtId="190" formatCode="[$-C0A]dddd\,\ d&quot; de &quot;mmmm&quot; de &quot;yyyy"/>
    <numFmt numFmtId="191" formatCode="d\-m\-yy;@"/>
    <numFmt numFmtId="192" formatCode="[$-F800]dddd\,\ mmmm\ dd\,\ yyyy"/>
    <numFmt numFmtId="193" formatCode="d\-m;@"/>
    <numFmt numFmtId="194" formatCode="mmm\-yyyy"/>
    <numFmt numFmtId="195" formatCode="0.0000000"/>
    <numFmt numFmtId="196" formatCode="[$-2C0A]dddd\,\ d\ &quot;de&quot;\ mmmm\ &quot;de&quot;\ yyyy"/>
    <numFmt numFmtId="197" formatCode="[$-2C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1">
    <xf numFmtId="0" fontId="0" fillId="0" borderId="0" xfId="0" applyAlignment="1">
      <alignment/>
    </xf>
    <xf numFmtId="191" fontId="4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" fillId="0" borderId="10" xfId="46" applyFont="1" applyBorder="1" applyAlignment="1" applyProtection="1">
      <alignment horizontal="justify" vertical="center"/>
      <protection/>
    </xf>
    <xf numFmtId="0" fontId="2" fillId="0" borderId="10" xfId="46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2" fillId="0" borderId="10" xfId="46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10" xfId="0" applyFont="1" applyFill="1" applyBorder="1" applyAlignment="1">
      <alignment vertical="center"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91" fontId="4" fillId="0" borderId="10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193" fontId="0" fillId="0" borderId="10" xfId="0" applyNumberFormat="1" applyFill="1" applyBorder="1" applyAlignment="1">
      <alignment/>
    </xf>
    <xf numFmtId="193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6" fontId="0" fillId="0" borderId="10" xfId="0" applyNumberFormat="1" applyFill="1" applyBorder="1" applyAlignment="1">
      <alignment/>
    </xf>
    <xf numFmtId="0" fontId="2" fillId="0" borderId="10" xfId="46" applyFont="1" applyFill="1" applyBorder="1" applyAlignment="1" applyProtection="1">
      <alignment/>
      <protection/>
    </xf>
    <xf numFmtId="1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6" fontId="0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14" fontId="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34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14" fontId="4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86" fontId="0" fillId="0" borderId="10" xfId="0" applyNumberFormat="1" applyFont="1" applyBorder="1" applyAlignment="1">
      <alignment vertical="center"/>
    </xf>
    <xf numFmtId="0" fontId="5" fillId="35" borderId="10" xfId="0" applyFont="1" applyFill="1" applyBorder="1" applyAlignment="1">
      <alignment/>
    </xf>
    <xf numFmtId="193" fontId="0" fillId="0" borderId="13" xfId="0" applyNumberFormat="1" applyBorder="1" applyAlignment="1">
      <alignment/>
    </xf>
    <xf numFmtId="193" fontId="5" fillId="35" borderId="13" xfId="0" applyNumberFormat="1" applyFont="1" applyFill="1" applyBorder="1" applyAlignment="1">
      <alignment/>
    </xf>
    <xf numFmtId="193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193" fontId="0" fillId="37" borderId="13" xfId="0" applyNumberForma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vertical="center"/>
    </xf>
    <xf numFmtId="14" fontId="0" fillId="37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/>
    </xf>
    <xf numFmtId="193" fontId="0" fillId="38" borderId="13" xfId="0" applyNumberForma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14" fontId="0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/>
    </xf>
    <xf numFmtId="193" fontId="0" fillId="0" borderId="1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8" borderId="0" xfId="0" applyFill="1" applyBorder="1" applyAlignment="1">
      <alignment wrapText="1"/>
    </xf>
    <xf numFmtId="0" fontId="4" fillId="38" borderId="10" xfId="0" applyFont="1" applyFill="1" applyBorder="1" applyAlignment="1">
      <alignment/>
    </xf>
    <xf numFmtId="0" fontId="0" fillId="37" borderId="0" xfId="0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193" fontId="4" fillId="39" borderId="13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2" fontId="0" fillId="36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alcampanello@gmail.com" TargetMode="External" /><Relationship Id="rId2" Type="http://schemas.openxmlformats.org/officeDocument/2006/relationships/hyperlink" Target="mailto:andreabudassi@hotmail.com" TargetMode="External" /><Relationship Id="rId3" Type="http://schemas.openxmlformats.org/officeDocument/2006/relationships/hyperlink" Target="mailto:mlvottero@gmail.com" TargetMode="External" /><Relationship Id="rId4" Type="http://schemas.openxmlformats.org/officeDocument/2006/relationships/hyperlink" Target="mailto:quinterosarcamilo@miugca.edu.co" TargetMode="External" /><Relationship Id="rId5" Type="http://schemas.openxmlformats.org/officeDocument/2006/relationships/hyperlink" Target="mailto:Juampi94@hotmail.com" TargetMode="External" /><Relationship Id="rId6" Type="http://schemas.openxmlformats.org/officeDocument/2006/relationships/hyperlink" Target="mailto:daniela@roblescurto.net" TargetMode="External" /><Relationship Id="rId7" Type="http://schemas.openxmlformats.org/officeDocument/2006/relationships/hyperlink" Target="mailto:mcgotusso@hotmail.com" TargetMode="External" /><Relationship Id="rId8" Type="http://schemas.openxmlformats.org/officeDocument/2006/relationships/hyperlink" Target="mailto:stephaniesara@live.com" TargetMode="External" /><Relationship Id="rId9" Type="http://schemas.openxmlformats.org/officeDocument/2006/relationships/hyperlink" Target="mailto:valenn.carrio@hotmail.com" TargetMode="External" /><Relationship Id="rId10" Type="http://schemas.openxmlformats.org/officeDocument/2006/relationships/hyperlink" Target="mailto:migue_lito_11@hot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1" sqref="D1:E16384"/>
    </sheetView>
  </sheetViews>
  <sheetFormatPr defaultColWidth="11.421875" defaultRowHeight="12.75"/>
  <cols>
    <col min="1" max="1" width="4.8515625" style="0" customWidth="1"/>
    <col min="2" max="2" width="26.7109375" style="0" customWidth="1"/>
    <col min="3" max="3" width="29.7109375" style="0" customWidth="1"/>
    <col min="4" max="5" width="13.7109375" style="0" customWidth="1"/>
    <col min="6" max="6" width="12.140625" style="0" bestFit="1" customWidth="1"/>
  </cols>
  <sheetData>
    <row r="1" spans="1:6" ht="12.75">
      <c r="A1" s="8" t="s">
        <v>0</v>
      </c>
      <c r="B1" s="8" t="s">
        <v>2</v>
      </c>
      <c r="C1" s="8" t="s">
        <v>1</v>
      </c>
      <c r="D1" s="1">
        <v>43531</v>
      </c>
      <c r="E1" s="2">
        <v>43538</v>
      </c>
      <c r="F1" s="3">
        <v>43545</v>
      </c>
    </row>
    <row r="2" spans="1:6" ht="12.75">
      <c r="A2" s="9">
        <v>1</v>
      </c>
      <c r="B2" s="6" t="s">
        <v>8</v>
      </c>
      <c r="C2" s="4" t="s">
        <v>9</v>
      </c>
      <c r="D2" s="6">
        <v>1</v>
      </c>
      <c r="E2" s="6">
        <v>1</v>
      </c>
      <c r="F2" s="7"/>
    </row>
    <row r="3" spans="1:6" ht="12.75">
      <c r="A3" s="9">
        <f aca="true" t="shared" si="0" ref="A3:A43">A2+1</f>
        <v>2</v>
      </c>
      <c r="B3" s="6" t="s">
        <v>42</v>
      </c>
      <c r="C3" s="4" t="s">
        <v>43</v>
      </c>
      <c r="D3" s="6">
        <v>1</v>
      </c>
      <c r="E3" s="6">
        <v>1</v>
      </c>
      <c r="F3" s="7"/>
    </row>
    <row r="4" spans="1:6" ht="12.75">
      <c r="A4" s="9">
        <f t="shared" si="0"/>
        <v>3</v>
      </c>
      <c r="B4" s="6" t="s">
        <v>78</v>
      </c>
      <c r="C4" s="4" t="s">
        <v>6</v>
      </c>
      <c r="D4" s="6">
        <v>1</v>
      </c>
      <c r="E4" s="6">
        <v>1</v>
      </c>
      <c r="F4" s="7"/>
    </row>
    <row r="5" spans="1:6" ht="12.75">
      <c r="A5" s="9">
        <f t="shared" si="0"/>
        <v>4</v>
      </c>
      <c r="B5" s="6" t="s">
        <v>66</v>
      </c>
      <c r="C5" s="4" t="s">
        <v>67</v>
      </c>
      <c r="D5" s="6">
        <v>1</v>
      </c>
      <c r="E5" s="6">
        <v>1</v>
      </c>
      <c r="F5" s="7"/>
    </row>
    <row r="6" spans="1:6" ht="12.75">
      <c r="A6" s="9">
        <f t="shared" si="0"/>
        <v>5</v>
      </c>
      <c r="B6" s="6" t="s">
        <v>74</v>
      </c>
      <c r="C6" s="10" t="s">
        <v>7</v>
      </c>
      <c r="D6" s="6">
        <v>1</v>
      </c>
      <c r="E6" s="6">
        <v>1</v>
      </c>
      <c r="F6" s="7"/>
    </row>
    <row r="7" spans="1:6" ht="12.75">
      <c r="A7" s="9">
        <f t="shared" si="0"/>
        <v>6</v>
      </c>
      <c r="B7" s="6" t="s">
        <v>76</v>
      </c>
      <c r="C7" s="11" t="s">
        <v>5</v>
      </c>
      <c r="D7" s="6">
        <v>1</v>
      </c>
      <c r="E7" s="6">
        <v>1</v>
      </c>
      <c r="F7" s="7"/>
    </row>
    <row r="8" spans="1:6" ht="12.75">
      <c r="A8" s="9">
        <f t="shared" si="0"/>
        <v>7</v>
      </c>
      <c r="B8" s="12" t="s">
        <v>83</v>
      </c>
      <c r="C8" s="13" t="s">
        <v>84</v>
      </c>
      <c r="D8" s="13">
        <v>0</v>
      </c>
      <c r="E8" s="12">
        <v>1</v>
      </c>
      <c r="F8" s="7"/>
    </row>
    <row r="9" spans="1:6" ht="12.75">
      <c r="A9" s="9">
        <f t="shared" si="0"/>
        <v>8</v>
      </c>
      <c r="B9" s="6" t="s">
        <v>26</v>
      </c>
      <c r="C9" s="4" t="s">
        <v>27</v>
      </c>
      <c r="D9" s="6">
        <v>1</v>
      </c>
      <c r="E9" s="6">
        <v>1</v>
      </c>
      <c r="F9" s="7"/>
    </row>
    <row r="10" spans="1:6" ht="12.75">
      <c r="A10" s="9">
        <f t="shared" si="0"/>
        <v>9</v>
      </c>
      <c r="B10" s="6" t="s">
        <v>34</v>
      </c>
      <c r="C10" s="4" t="s">
        <v>35</v>
      </c>
      <c r="D10" s="6">
        <v>1</v>
      </c>
      <c r="E10" s="6">
        <v>1</v>
      </c>
      <c r="F10" s="7"/>
    </row>
    <row r="11" spans="1:6" ht="12.75">
      <c r="A11" s="9">
        <f t="shared" si="0"/>
        <v>10</v>
      </c>
      <c r="B11" s="6" t="s">
        <v>16</v>
      </c>
      <c r="C11" s="4" t="s">
        <v>17</v>
      </c>
      <c r="D11" s="6">
        <v>1</v>
      </c>
      <c r="E11" s="6">
        <v>1</v>
      </c>
      <c r="F11" s="7"/>
    </row>
    <row r="12" spans="1:6" ht="12.75">
      <c r="A12" s="9">
        <f t="shared" si="0"/>
        <v>11</v>
      </c>
      <c r="B12" s="6" t="s">
        <v>30</v>
      </c>
      <c r="C12" s="5" t="s">
        <v>31</v>
      </c>
      <c r="D12" s="6">
        <v>1</v>
      </c>
      <c r="E12" s="6">
        <v>1</v>
      </c>
      <c r="F12" s="7"/>
    </row>
    <row r="13" spans="1:6" ht="12.75">
      <c r="A13" s="9">
        <f t="shared" si="0"/>
        <v>12</v>
      </c>
      <c r="B13" s="6" t="s">
        <v>12</v>
      </c>
      <c r="C13" s="4" t="s">
        <v>13</v>
      </c>
      <c r="D13" s="6">
        <v>1</v>
      </c>
      <c r="E13" s="6">
        <v>1</v>
      </c>
      <c r="F13" s="7"/>
    </row>
    <row r="14" spans="1:6" ht="12.75">
      <c r="A14" s="9">
        <f t="shared" si="0"/>
        <v>13</v>
      </c>
      <c r="B14" s="6" t="s">
        <v>22</v>
      </c>
      <c r="C14" s="4" t="s">
        <v>23</v>
      </c>
      <c r="D14" s="6">
        <v>1</v>
      </c>
      <c r="E14" s="6">
        <v>1</v>
      </c>
      <c r="F14" s="7"/>
    </row>
    <row r="15" spans="1:6" ht="12.75">
      <c r="A15" s="9">
        <f t="shared" si="0"/>
        <v>14</v>
      </c>
      <c r="B15" s="6" t="s">
        <v>52</v>
      </c>
      <c r="C15" s="4" t="s">
        <v>53</v>
      </c>
      <c r="D15" s="6">
        <v>1</v>
      </c>
      <c r="E15" s="6">
        <v>1</v>
      </c>
      <c r="F15" s="7"/>
    </row>
    <row r="16" spans="1:6" ht="12.75">
      <c r="A16" s="9">
        <f t="shared" si="0"/>
        <v>15</v>
      </c>
      <c r="B16" s="6" t="s">
        <v>68</v>
      </c>
      <c r="C16" s="4" t="s">
        <v>69</v>
      </c>
      <c r="D16" s="6">
        <v>1</v>
      </c>
      <c r="E16" s="6">
        <v>1</v>
      </c>
      <c r="F16" s="7"/>
    </row>
    <row r="17" spans="1:6" ht="12.75">
      <c r="A17" s="9">
        <f t="shared" si="0"/>
        <v>16</v>
      </c>
      <c r="B17" s="6" t="s">
        <v>40</v>
      </c>
      <c r="C17" s="4" t="s">
        <v>41</v>
      </c>
      <c r="D17" s="6">
        <v>1</v>
      </c>
      <c r="E17" s="6">
        <v>1</v>
      </c>
      <c r="F17" s="7"/>
    </row>
    <row r="18" spans="1:6" ht="12.75">
      <c r="A18" s="9">
        <f t="shared" si="0"/>
        <v>17</v>
      </c>
      <c r="B18" s="12" t="s">
        <v>79</v>
      </c>
      <c r="C18" s="13" t="s">
        <v>80</v>
      </c>
      <c r="D18" s="13">
        <v>0</v>
      </c>
      <c r="E18" s="12">
        <v>1</v>
      </c>
      <c r="F18" s="7"/>
    </row>
    <row r="19" spans="1:6" ht="12.75">
      <c r="A19" s="9">
        <f t="shared" si="0"/>
        <v>18</v>
      </c>
      <c r="B19" s="6" t="s">
        <v>62</v>
      </c>
      <c r="C19" s="11" t="s">
        <v>63</v>
      </c>
      <c r="D19" s="6">
        <v>1</v>
      </c>
      <c r="E19" s="6">
        <v>1</v>
      </c>
      <c r="F19" s="7"/>
    </row>
    <row r="20" spans="1:6" ht="12.75">
      <c r="A20" s="9">
        <f t="shared" si="0"/>
        <v>19</v>
      </c>
      <c r="B20" s="6" t="s">
        <v>60</v>
      </c>
      <c r="C20" s="4" t="s">
        <v>61</v>
      </c>
      <c r="D20" s="6">
        <v>1</v>
      </c>
      <c r="E20" s="6">
        <v>1</v>
      </c>
      <c r="F20" s="7"/>
    </row>
    <row r="21" spans="1:6" ht="12.75">
      <c r="A21" s="9">
        <f t="shared" si="0"/>
        <v>20</v>
      </c>
      <c r="B21" s="6" t="s">
        <v>14</v>
      </c>
      <c r="C21" s="4" t="s">
        <v>15</v>
      </c>
      <c r="D21" s="6">
        <v>1</v>
      </c>
      <c r="E21" s="6">
        <v>1</v>
      </c>
      <c r="F21" s="7"/>
    </row>
    <row r="22" spans="1:6" ht="12.75">
      <c r="A22" s="9">
        <f t="shared" si="0"/>
        <v>21</v>
      </c>
      <c r="B22" s="6" t="s">
        <v>28</v>
      </c>
      <c r="C22" s="4" t="s">
        <v>29</v>
      </c>
      <c r="D22" s="6">
        <v>1</v>
      </c>
      <c r="E22" s="6">
        <v>0</v>
      </c>
      <c r="F22" s="7"/>
    </row>
    <row r="23" spans="1:6" ht="12.75">
      <c r="A23" s="9">
        <f t="shared" si="0"/>
        <v>22</v>
      </c>
      <c r="B23" s="6" t="s">
        <v>56</v>
      </c>
      <c r="C23" s="4" t="s">
        <v>57</v>
      </c>
      <c r="D23" s="6">
        <v>1</v>
      </c>
      <c r="E23" s="6">
        <v>1</v>
      </c>
      <c r="F23" s="7"/>
    </row>
    <row r="24" spans="1:6" ht="12.75">
      <c r="A24" s="9">
        <f t="shared" si="0"/>
        <v>23</v>
      </c>
      <c r="B24" s="6" t="s">
        <v>38</v>
      </c>
      <c r="C24" s="4" t="s">
        <v>39</v>
      </c>
      <c r="D24" s="6">
        <v>1</v>
      </c>
      <c r="E24" s="6">
        <v>1</v>
      </c>
      <c r="F24" s="7"/>
    </row>
    <row r="25" spans="1:6" ht="12.75">
      <c r="A25" s="9">
        <f t="shared" si="0"/>
        <v>24</v>
      </c>
      <c r="B25" s="12" t="s">
        <v>86</v>
      </c>
      <c r="C25" s="13" t="s">
        <v>85</v>
      </c>
      <c r="D25" s="13">
        <v>0</v>
      </c>
      <c r="E25" s="12">
        <v>1</v>
      </c>
      <c r="F25" s="7"/>
    </row>
    <row r="26" spans="1:6" ht="12.75">
      <c r="A26" s="9">
        <f t="shared" si="0"/>
        <v>25</v>
      </c>
      <c r="B26" s="6" t="s">
        <v>44</v>
      </c>
      <c r="C26" s="4" t="s">
        <v>45</v>
      </c>
      <c r="D26" s="6">
        <v>1</v>
      </c>
      <c r="E26" s="6">
        <v>1</v>
      </c>
      <c r="F26" s="7"/>
    </row>
    <row r="27" spans="1:6" ht="12.75">
      <c r="A27" s="9">
        <f t="shared" si="0"/>
        <v>26</v>
      </c>
      <c r="B27" s="6" t="s">
        <v>58</v>
      </c>
      <c r="C27" s="4" t="s">
        <v>59</v>
      </c>
      <c r="D27" s="6">
        <v>1</v>
      </c>
      <c r="E27" s="6">
        <v>1</v>
      </c>
      <c r="F27" s="7"/>
    </row>
    <row r="28" spans="1:6" ht="12.75">
      <c r="A28" s="9">
        <f t="shared" si="0"/>
        <v>27</v>
      </c>
      <c r="B28" s="6" t="s">
        <v>75</v>
      </c>
      <c r="C28" s="4" t="s">
        <v>4</v>
      </c>
      <c r="D28" s="6">
        <v>1</v>
      </c>
      <c r="E28" s="6">
        <v>1</v>
      </c>
      <c r="F28" s="7"/>
    </row>
    <row r="29" spans="1:6" ht="12.75">
      <c r="A29" s="9">
        <f t="shared" si="0"/>
        <v>28</v>
      </c>
      <c r="B29" s="6" t="s">
        <v>32</v>
      </c>
      <c r="C29" s="4" t="s">
        <v>33</v>
      </c>
      <c r="D29" s="6">
        <v>1</v>
      </c>
      <c r="E29" s="6">
        <v>1</v>
      </c>
      <c r="F29" s="7"/>
    </row>
    <row r="30" spans="1:6" ht="12.75">
      <c r="A30" s="9">
        <f t="shared" si="0"/>
        <v>29</v>
      </c>
      <c r="B30" s="6" t="s">
        <v>10</v>
      </c>
      <c r="C30" s="4" t="s">
        <v>11</v>
      </c>
      <c r="D30" s="6">
        <v>1</v>
      </c>
      <c r="E30" s="6">
        <v>1</v>
      </c>
      <c r="F30" s="7"/>
    </row>
    <row r="31" spans="1:6" ht="12.75">
      <c r="A31" s="9">
        <f t="shared" si="0"/>
        <v>30</v>
      </c>
      <c r="B31" s="6" t="s">
        <v>50</v>
      </c>
      <c r="C31" s="4" t="s">
        <v>51</v>
      </c>
      <c r="D31" s="6">
        <v>1</v>
      </c>
      <c r="E31" s="6">
        <v>1</v>
      </c>
      <c r="F31" s="7"/>
    </row>
    <row r="32" spans="1:6" ht="12.75">
      <c r="A32" s="9">
        <f t="shared" si="0"/>
        <v>31</v>
      </c>
      <c r="B32" s="6" t="s">
        <v>72</v>
      </c>
      <c r="C32" s="4" t="s">
        <v>73</v>
      </c>
      <c r="D32" s="6">
        <v>1</v>
      </c>
      <c r="E32" s="6">
        <v>1</v>
      </c>
      <c r="F32" s="7"/>
    </row>
    <row r="33" spans="1:6" ht="12.75">
      <c r="A33" s="9">
        <f t="shared" si="0"/>
        <v>32</v>
      </c>
      <c r="B33" s="6" t="s">
        <v>54</v>
      </c>
      <c r="C33" s="11" t="s">
        <v>55</v>
      </c>
      <c r="D33" s="6">
        <v>1</v>
      </c>
      <c r="E33" s="6">
        <v>1</v>
      </c>
      <c r="F33" s="7"/>
    </row>
    <row r="34" spans="1:6" ht="12.75">
      <c r="A34" s="9">
        <f t="shared" si="0"/>
        <v>33</v>
      </c>
      <c r="B34" s="6" t="s">
        <v>64</v>
      </c>
      <c r="C34" s="4" t="s">
        <v>65</v>
      </c>
      <c r="D34" s="6">
        <v>1</v>
      </c>
      <c r="E34" s="6">
        <v>1</v>
      </c>
      <c r="F34" s="7"/>
    </row>
    <row r="35" spans="1:6" ht="12.75">
      <c r="A35" s="9">
        <f t="shared" si="0"/>
        <v>34</v>
      </c>
      <c r="B35" s="6" t="s">
        <v>70</v>
      </c>
      <c r="C35" s="11" t="s">
        <v>71</v>
      </c>
      <c r="D35" s="6">
        <v>1</v>
      </c>
      <c r="E35" s="6">
        <v>1</v>
      </c>
      <c r="F35" s="7"/>
    </row>
    <row r="36" spans="1:6" ht="12.75">
      <c r="A36" s="9">
        <f t="shared" si="0"/>
        <v>35</v>
      </c>
      <c r="B36" s="6" t="s">
        <v>48</v>
      </c>
      <c r="C36" s="4" t="s">
        <v>49</v>
      </c>
      <c r="D36" s="6">
        <v>1</v>
      </c>
      <c r="E36" s="6">
        <v>1</v>
      </c>
      <c r="F36" s="7"/>
    </row>
    <row r="37" spans="1:6" ht="12.75">
      <c r="A37" s="9">
        <f t="shared" si="0"/>
        <v>36</v>
      </c>
      <c r="B37" s="6" t="s">
        <v>46</v>
      </c>
      <c r="C37" s="4" t="s">
        <v>47</v>
      </c>
      <c r="D37" s="6">
        <v>1</v>
      </c>
      <c r="E37" s="6">
        <v>1</v>
      </c>
      <c r="F37" s="7"/>
    </row>
    <row r="38" spans="1:6" ht="12.75">
      <c r="A38" s="9">
        <f t="shared" si="0"/>
        <v>37</v>
      </c>
      <c r="B38" s="12" t="s">
        <v>81</v>
      </c>
      <c r="C38" s="13" t="s">
        <v>82</v>
      </c>
      <c r="D38" s="13">
        <v>0</v>
      </c>
      <c r="E38" s="12">
        <v>1</v>
      </c>
      <c r="F38" s="7"/>
    </row>
    <row r="39" spans="1:6" ht="12.75">
      <c r="A39" s="9">
        <f t="shared" si="0"/>
        <v>38</v>
      </c>
      <c r="B39" s="6" t="s">
        <v>36</v>
      </c>
      <c r="C39" s="5" t="s">
        <v>37</v>
      </c>
      <c r="D39" s="6">
        <v>1</v>
      </c>
      <c r="E39" s="6">
        <v>1</v>
      </c>
      <c r="F39" s="7"/>
    </row>
    <row r="40" spans="1:6" ht="12.75">
      <c r="A40" s="9">
        <f t="shared" si="0"/>
        <v>39</v>
      </c>
      <c r="B40" s="6" t="s">
        <v>24</v>
      </c>
      <c r="C40" s="4" t="s">
        <v>25</v>
      </c>
      <c r="D40" s="6">
        <v>1</v>
      </c>
      <c r="E40" s="6">
        <v>1</v>
      </c>
      <c r="F40" s="12"/>
    </row>
    <row r="41" spans="1:6" ht="12.75">
      <c r="A41" s="9">
        <f t="shared" si="0"/>
        <v>40</v>
      </c>
      <c r="B41" s="6" t="s">
        <v>77</v>
      </c>
      <c r="C41" s="4" t="s">
        <v>3</v>
      </c>
      <c r="D41" s="6">
        <v>1</v>
      </c>
      <c r="E41" s="6">
        <v>1</v>
      </c>
      <c r="F41" s="12"/>
    </row>
    <row r="42" spans="1:6" ht="12.75">
      <c r="A42" s="9">
        <f t="shared" si="0"/>
        <v>41</v>
      </c>
      <c r="B42" s="6" t="s">
        <v>20</v>
      </c>
      <c r="C42" s="4" t="s">
        <v>21</v>
      </c>
      <c r="D42" s="6">
        <v>1</v>
      </c>
      <c r="E42" s="6">
        <v>1</v>
      </c>
      <c r="F42" s="12"/>
    </row>
    <row r="43" spans="1:6" ht="12.75">
      <c r="A43" s="9">
        <f t="shared" si="0"/>
        <v>42</v>
      </c>
      <c r="B43" s="6" t="s">
        <v>18</v>
      </c>
      <c r="C43" s="11" t="s">
        <v>19</v>
      </c>
      <c r="D43" s="6">
        <v>1</v>
      </c>
      <c r="E43" s="6">
        <v>1</v>
      </c>
      <c r="F43" s="12"/>
    </row>
    <row r="44" spans="1:6" ht="12.75">
      <c r="A44" s="9">
        <f aca="true" t="shared" si="1" ref="A44:A50">A43+1</f>
        <v>43</v>
      </c>
      <c r="B44" s="12"/>
      <c r="C44" s="12"/>
      <c r="D44" s="12"/>
      <c r="E44" s="12"/>
      <c r="F44" s="12"/>
    </row>
    <row r="45" spans="1:6" ht="12.75">
      <c r="A45" s="9">
        <f t="shared" si="1"/>
        <v>44</v>
      </c>
      <c r="B45" s="12"/>
      <c r="C45" s="12"/>
      <c r="D45" s="12"/>
      <c r="E45" s="12"/>
      <c r="F45" s="12"/>
    </row>
    <row r="46" spans="1:6" ht="12.75">
      <c r="A46" s="9">
        <f t="shared" si="1"/>
        <v>45</v>
      </c>
      <c r="B46" s="12"/>
      <c r="C46" s="12"/>
      <c r="D46" s="12"/>
      <c r="E46" s="12"/>
      <c r="F46" s="12"/>
    </row>
    <row r="47" spans="1:6" ht="12.75">
      <c r="A47" s="9">
        <f t="shared" si="1"/>
        <v>46</v>
      </c>
      <c r="B47" s="12"/>
      <c r="C47" s="12"/>
      <c r="D47" s="12"/>
      <c r="E47" s="12"/>
      <c r="F47" s="12"/>
    </row>
    <row r="48" spans="1:6" ht="12.75">
      <c r="A48" s="9">
        <f t="shared" si="1"/>
        <v>47</v>
      </c>
      <c r="B48" s="12"/>
      <c r="C48" s="12"/>
      <c r="D48" s="12"/>
      <c r="E48" s="12"/>
      <c r="F48" s="12"/>
    </row>
    <row r="49" spans="1:6" ht="12.75">
      <c r="A49" s="9">
        <f t="shared" si="1"/>
        <v>48</v>
      </c>
      <c r="B49" s="12"/>
      <c r="C49" s="12"/>
      <c r="D49" s="12"/>
      <c r="E49" s="12"/>
      <c r="F49" s="12"/>
    </row>
    <row r="50" spans="1:6" ht="12.75">
      <c r="A50" s="9">
        <f t="shared" si="1"/>
        <v>49</v>
      </c>
      <c r="B50" s="12"/>
      <c r="C50" s="12"/>
      <c r="D50" s="12"/>
      <c r="E50" s="12"/>
      <c r="F50" s="12"/>
    </row>
    <row r="51" spans="4:6" ht="12.75">
      <c r="D51">
        <f>SUM(D2:D50)</f>
        <v>38</v>
      </c>
      <c r="E51">
        <f>SUM(E2:E50)</f>
        <v>41</v>
      </c>
      <c r="F51">
        <f>SUM(F2:F50)</f>
        <v>0</v>
      </c>
    </row>
  </sheetData>
  <sheetProtection/>
  <hyperlinks>
    <hyperlink ref="C7" r:id="rId1" display="mailto:danalcampanello@gmail.com"/>
    <hyperlink ref="C6" r:id="rId2" display="mailto:andreabudassi@hotmail.com"/>
    <hyperlink ref="C43" r:id="rId3" display="mailto:mlvottero@gmail.com"/>
    <hyperlink ref="C33" r:id="rId4" display="mailto:quinterosarcamilo@miugca.edu.co"/>
    <hyperlink ref="C19" r:id="rId5" display="mailto:Juampi94@hotmail.com"/>
    <hyperlink ref="C35" r:id="rId6" display="mailto:daniela@roblescurto.net"/>
    <hyperlink ref="C18" r:id="rId7" display="mcgotusso@hotmail.com"/>
    <hyperlink ref="C38" r:id="rId8" display="stephaniesara@live.com"/>
    <hyperlink ref="C8" r:id="rId9" display="valenn.carrio@hotmail.com"/>
    <hyperlink ref="C25" r:id="rId10" display="migue_lito_11@hotmail.com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6"/>
  <sheetViews>
    <sheetView tabSelected="1" zoomScale="115" zoomScaleNormal="115" zoomScalePageLayoutView="0" workbookViewId="0" topLeftCell="A1">
      <pane xSplit="4845" ySplit="2370" topLeftCell="F1" activePane="bottomRight" state="split"/>
      <selection pane="topLeft" activeCell="A1" sqref="A1"/>
      <selection pane="topRight" activeCell="K4" sqref="K4"/>
      <selection pane="bottomLeft" activeCell="F13" sqref="F13"/>
      <selection pane="bottomRight" activeCell="H25" sqref="H25"/>
    </sheetView>
  </sheetViews>
  <sheetFormatPr defaultColWidth="11.421875" defaultRowHeight="12.75"/>
  <cols>
    <col min="1" max="1" width="4.8515625" style="0" customWidth="1"/>
    <col min="2" max="2" width="12.57421875" style="0" customWidth="1"/>
    <col min="3" max="4" width="13.7109375" style="0" hidden="1" customWidth="1"/>
    <col min="5" max="5" width="11.8515625" style="0" customWidth="1"/>
    <col min="6" max="6" width="7.28125" style="0" bestFit="1" customWidth="1"/>
    <col min="7" max="7" width="15.8515625" style="28" customWidth="1"/>
    <col min="8" max="8" width="7.57421875" style="0" customWidth="1"/>
    <col min="9" max="9" width="7.140625" style="0" customWidth="1"/>
    <col min="10" max="10" width="6.421875" style="0" customWidth="1"/>
    <col min="11" max="11" width="6.140625" style="0" customWidth="1"/>
    <col min="12" max="26" width="8.00390625" style="0" customWidth="1"/>
    <col min="27" max="27" width="6.7109375" style="0" customWidth="1"/>
    <col min="28" max="28" width="8.140625" style="0" customWidth="1"/>
    <col min="29" max="29" width="8.7109375" style="0" customWidth="1"/>
    <col min="30" max="30" width="9.8515625" style="28" customWidth="1"/>
    <col min="31" max="31" width="9.00390625" style="0" customWidth="1"/>
    <col min="32" max="33" width="8.7109375" style="0" customWidth="1"/>
    <col min="34" max="34" width="9.28125" style="28" customWidth="1"/>
    <col min="36" max="37" width="9.28125" style="28" customWidth="1"/>
    <col min="38" max="38" width="9.8515625" style="0" customWidth="1"/>
    <col min="39" max="39" width="12.140625" style="0" customWidth="1"/>
    <col min="40" max="40" width="9.8515625" style="0" customWidth="1"/>
    <col min="41" max="41" width="19.7109375" style="0" customWidth="1"/>
    <col min="42" max="42" width="17.421875" style="0" customWidth="1"/>
    <col min="43" max="44" width="17.00390625" style="0" customWidth="1"/>
    <col min="46" max="46" width="15.7109375" style="0" customWidth="1"/>
    <col min="47" max="47" width="15.421875" style="0" customWidth="1"/>
    <col min="48" max="51" width="14.57421875" style="0" customWidth="1"/>
    <col min="52" max="52" width="14.8515625" style="0" customWidth="1"/>
    <col min="53" max="53" width="13.421875" style="0" customWidth="1"/>
  </cols>
  <sheetData>
    <row r="1" spans="1:55" ht="12.75">
      <c r="A1" s="15"/>
      <c r="B1" s="55" t="s">
        <v>104</v>
      </c>
      <c r="C1" s="15"/>
      <c r="D1" s="15"/>
      <c r="E1" s="15"/>
      <c r="F1" s="15"/>
      <c r="G1" s="25"/>
      <c r="H1" s="15">
        <v>1</v>
      </c>
      <c r="I1" s="15">
        <v>2</v>
      </c>
      <c r="J1" s="60"/>
      <c r="K1" s="15">
        <v>3</v>
      </c>
      <c r="L1" s="66">
        <v>4</v>
      </c>
      <c r="M1" s="15">
        <v>5</v>
      </c>
      <c r="N1" s="15">
        <v>6</v>
      </c>
      <c r="O1" s="15">
        <v>7</v>
      </c>
      <c r="P1" s="79">
        <v>8</v>
      </c>
      <c r="Q1" s="88">
        <v>9</v>
      </c>
      <c r="R1" s="88">
        <v>10</v>
      </c>
      <c r="S1" s="88">
        <v>11</v>
      </c>
      <c r="T1" s="88">
        <v>12</v>
      </c>
      <c r="U1" s="88">
        <v>13</v>
      </c>
      <c r="V1" s="88">
        <v>14</v>
      </c>
      <c r="W1" s="88">
        <v>15</v>
      </c>
      <c r="X1" s="79">
        <v>16</v>
      </c>
      <c r="Y1" s="88">
        <v>17</v>
      </c>
      <c r="Z1" s="88">
        <v>18</v>
      </c>
      <c r="AA1" s="12" t="s">
        <v>187</v>
      </c>
      <c r="AB1" s="15"/>
      <c r="AC1" s="103" t="s">
        <v>187</v>
      </c>
      <c r="AD1" s="103"/>
      <c r="AF1" s="15"/>
      <c r="AG1" s="15"/>
      <c r="AH1" s="25"/>
      <c r="AJ1" s="25"/>
      <c r="AK1" s="2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1:55" ht="12.75">
      <c r="A2" s="54"/>
      <c r="C2" s="54"/>
      <c r="D2" s="54"/>
      <c r="G2" s="89" t="s">
        <v>203</v>
      </c>
      <c r="H2" s="58">
        <v>44651</v>
      </c>
      <c r="I2" s="70">
        <v>44657</v>
      </c>
      <c r="J2" s="71">
        <v>44664</v>
      </c>
      <c r="K2" s="70">
        <v>44671</v>
      </c>
      <c r="L2" s="72">
        <v>44672</v>
      </c>
      <c r="M2" s="70">
        <v>44678</v>
      </c>
      <c r="N2" s="70">
        <v>44686</v>
      </c>
      <c r="O2" s="70">
        <v>44692</v>
      </c>
      <c r="P2" s="80">
        <v>44697</v>
      </c>
      <c r="Q2" s="89">
        <v>44700</v>
      </c>
      <c r="R2" s="89">
        <v>44701</v>
      </c>
      <c r="S2" s="89">
        <v>44707</v>
      </c>
      <c r="T2" s="89">
        <v>44714</v>
      </c>
      <c r="U2" s="89">
        <v>44715</v>
      </c>
      <c r="V2" s="89">
        <v>44721</v>
      </c>
      <c r="W2" s="89">
        <v>44728</v>
      </c>
      <c r="X2" s="80">
        <v>44732</v>
      </c>
      <c r="Y2" s="89">
        <v>44735</v>
      </c>
      <c r="Z2" s="89">
        <v>44742</v>
      </c>
      <c r="AA2" s="54" t="s">
        <v>172</v>
      </c>
      <c r="AB2" s="89">
        <v>44700</v>
      </c>
      <c r="AC2" s="104" t="s">
        <v>201</v>
      </c>
      <c r="AD2" s="105">
        <v>44735</v>
      </c>
      <c r="AE2" s="15" t="s">
        <v>205</v>
      </c>
      <c r="AF2" s="89">
        <v>44742</v>
      </c>
      <c r="AG2" s="54" t="s">
        <v>206</v>
      </c>
      <c r="AH2" s="89">
        <v>44742</v>
      </c>
      <c r="AJ2" s="89"/>
      <c r="AK2" s="89"/>
      <c r="AL2" s="54" t="s">
        <v>88</v>
      </c>
      <c r="AM2" s="56"/>
      <c r="AN2" s="57"/>
      <c r="AO2" s="54"/>
      <c r="AP2" s="54"/>
      <c r="AQ2" s="54"/>
      <c r="AR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ht="12.75">
      <c r="A3" s="15"/>
      <c r="B3" s="17" t="s">
        <v>89</v>
      </c>
      <c r="C3" s="15"/>
      <c r="D3" s="15"/>
      <c r="E3" s="15"/>
      <c r="F3" s="15"/>
      <c r="G3" s="12"/>
      <c r="H3" s="52" t="s">
        <v>105</v>
      </c>
      <c r="I3" s="52" t="s">
        <v>105</v>
      </c>
      <c r="J3" s="69" t="s">
        <v>158</v>
      </c>
      <c r="K3" s="15" t="s">
        <v>159</v>
      </c>
      <c r="L3" s="66" t="s">
        <v>161</v>
      </c>
      <c r="M3" s="15" t="s">
        <v>162</v>
      </c>
      <c r="N3" s="15" t="s">
        <v>171</v>
      </c>
      <c r="O3" s="15" t="s">
        <v>178</v>
      </c>
      <c r="P3" s="79" t="s">
        <v>181</v>
      </c>
      <c r="Q3" s="88" t="s">
        <v>182</v>
      </c>
      <c r="R3" s="66" t="s">
        <v>161</v>
      </c>
      <c r="S3" s="88" t="s">
        <v>189</v>
      </c>
      <c r="T3" s="88" t="s">
        <v>190</v>
      </c>
      <c r="U3" s="79" t="s">
        <v>192</v>
      </c>
      <c r="V3" s="88" t="s">
        <v>198</v>
      </c>
      <c r="W3" s="88" t="s">
        <v>200</v>
      </c>
      <c r="X3" s="79" t="s">
        <v>202</v>
      </c>
      <c r="Y3" s="54" t="s">
        <v>201</v>
      </c>
      <c r="Z3" s="54" t="s">
        <v>92</v>
      </c>
      <c r="AA3" s="15" t="s">
        <v>93</v>
      </c>
      <c r="AB3" s="12" t="s">
        <v>173</v>
      </c>
      <c r="AC3" s="15" t="s">
        <v>93</v>
      </c>
      <c r="AD3" s="12" t="s">
        <v>173</v>
      </c>
      <c r="AE3" s="15" t="s">
        <v>93</v>
      </c>
      <c r="AF3" s="12" t="s">
        <v>173</v>
      </c>
      <c r="AG3" s="15" t="s">
        <v>93</v>
      </c>
      <c r="AH3" s="12" t="s">
        <v>173</v>
      </c>
      <c r="AJ3" s="12"/>
      <c r="AK3" s="12"/>
      <c r="AL3" s="12"/>
      <c r="AM3" s="23"/>
      <c r="AN3" s="12" t="s">
        <v>195</v>
      </c>
      <c r="AO3" s="15"/>
      <c r="AP3" s="15"/>
      <c r="AQ3" s="15"/>
      <c r="AR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 ht="12.75">
      <c r="A4" s="15"/>
      <c r="B4" s="17" t="s">
        <v>169</v>
      </c>
      <c r="C4" s="15"/>
      <c r="D4" s="15"/>
      <c r="E4" s="15"/>
      <c r="F4" s="15"/>
      <c r="G4" s="25"/>
      <c r="H4" s="24" t="s">
        <v>157</v>
      </c>
      <c r="I4" s="24" t="s">
        <v>160</v>
      </c>
      <c r="J4" s="61"/>
      <c r="K4" s="75" t="s">
        <v>174</v>
      </c>
      <c r="L4" s="74" t="s">
        <v>176</v>
      </c>
      <c r="M4" s="76" t="s">
        <v>175</v>
      </c>
      <c r="N4" s="76" t="s">
        <v>177</v>
      </c>
      <c r="O4" s="76" t="s">
        <v>179</v>
      </c>
      <c r="P4" s="81" t="s">
        <v>182</v>
      </c>
      <c r="Q4" s="90"/>
      <c r="R4" s="74" t="s">
        <v>186</v>
      </c>
      <c r="S4" s="90" t="s">
        <v>188</v>
      </c>
      <c r="T4" s="90" t="s">
        <v>191</v>
      </c>
      <c r="U4" s="81" t="s">
        <v>193</v>
      </c>
      <c r="V4" s="90" t="s">
        <v>199</v>
      </c>
      <c r="W4" s="90"/>
      <c r="X4" s="81" t="s">
        <v>201</v>
      </c>
      <c r="Y4" s="90"/>
      <c r="Z4" s="90"/>
      <c r="AB4" s="15"/>
      <c r="AC4" s="15"/>
      <c r="AD4" s="25"/>
      <c r="AE4" s="15"/>
      <c r="AF4" s="15"/>
      <c r="AG4" s="15"/>
      <c r="AH4" s="25"/>
      <c r="AJ4" s="25"/>
      <c r="AK4" s="25"/>
      <c r="AL4" s="15"/>
      <c r="AM4" s="15"/>
      <c r="AN4" s="12" t="s">
        <v>196</v>
      </c>
      <c r="AO4" s="15"/>
      <c r="AP4" s="15"/>
      <c r="AQ4" s="15"/>
      <c r="AR4" s="18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55" ht="25.5" customHeight="1">
      <c r="A5" s="15"/>
      <c r="B5" s="17"/>
      <c r="C5" s="15"/>
      <c r="D5" s="15"/>
      <c r="E5" s="24"/>
      <c r="F5" s="54"/>
      <c r="G5" s="25"/>
      <c r="H5" s="24"/>
      <c r="I5" s="24"/>
      <c r="J5" s="61"/>
      <c r="K5" s="24"/>
      <c r="L5" s="73" t="s">
        <v>170</v>
      </c>
      <c r="M5" s="24"/>
      <c r="N5" s="24"/>
      <c r="O5" s="24"/>
      <c r="P5" s="82"/>
      <c r="Q5" s="91"/>
      <c r="R5" s="73" t="s">
        <v>185</v>
      </c>
      <c r="S5" s="98"/>
      <c r="T5" s="98"/>
      <c r="U5" s="100" t="s">
        <v>194</v>
      </c>
      <c r="V5" s="98"/>
      <c r="W5" s="98"/>
      <c r="X5" s="100"/>
      <c r="Y5" s="98"/>
      <c r="Z5" s="98"/>
      <c r="AB5" s="15"/>
      <c r="AC5" s="15"/>
      <c r="AD5" s="25"/>
      <c r="AE5" s="15"/>
      <c r="AF5" s="15"/>
      <c r="AG5" s="15"/>
      <c r="AH5" s="25"/>
      <c r="AJ5" s="25"/>
      <c r="AK5" s="25"/>
      <c r="AL5" s="15"/>
      <c r="AM5" s="15"/>
      <c r="AN5" s="12" t="s">
        <v>197</v>
      </c>
      <c r="AO5" s="15"/>
      <c r="AP5" s="15"/>
      <c r="AQ5" s="15"/>
      <c r="AR5" s="18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7" ht="12.75">
      <c r="A6" s="8" t="s">
        <v>0</v>
      </c>
      <c r="B6" s="31" t="s">
        <v>106</v>
      </c>
      <c r="C6" s="32"/>
      <c r="D6" s="33"/>
      <c r="E6" s="14" t="s">
        <v>107</v>
      </c>
      <c r="F6" s="53" t="s">
        <v>94</v>
      </c>
      <c r="G6" s="37"/>
      <c r="H6" s="33"/>
      <c r="I6" s="33"/>
      <c r="J6" s="62"/>
      <c r="K6" s="33"/>
      <c r="L6" s="85" t="s">
        <v>183</v>
      </c>
      <c r="M6" s="33"/>
      <c r="N6" s="33"/>
      <c r="O6" s="33"/>
      <c r="P6" s="86" t="s">
        <v>184</v>
      </c>
      <c r="Q6" s="92"/>
      <c r="R6" s="86" t="s">
        <v>183</v>
      </c>
      <c r="S6" s="92"/>
      <c r="T6" s="92"/>
      <c r="U6" s="86" t="s">
        <v>183</v>
      </c>
      <c r="V6" s="92"/>
      <c r="W6" s="92"/>
      <c r="X6" s="86"/>
      <c r="Y6" s="92"/>
      <c r="Z6" s="92"/>
      <c r="AA6" s="94"/>
      <c r="AB6" s="35"/>
      <c r="AC6" s="35"/>
      <c r="AD6" s="36"/>
      <c r="AE6" s="21"/>
      <c r="AF6" s="21"/>
      <c r="AG6" s="21"/>
      <c r="AH6" s="37"/>
      <c r="AJ6" s="37"/>
      <c r="AK6" s="37"/>
      <c r="AL6" s="21"/>
      <c r="AM6" s="21"/>
      <c r="AN6" s="21"/>
      <c r="AO6" s="34"/>
      <c r="AP6" s="34"/>
      <c r="AQ6" s="34"/>
      <c r="AR6" s="34"/>
      <c r="AS6" s="29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9"/>
      <c r="BE6" s="29"/>
    </row>
    <row r="7" spans="1:57" ht="12.75">
      <c r="A7" s="9">
        <v>1</v>
      </c>
      <c r="B7" s="30" t="s">
        <v>132</v>
      </c>
      <c r="C7" s="44"/>
      <c r="D7" s="30"/>
      <c r="E7" s="30" t="s">
        <v>133</v>
      </c>
      <c r="F7" s="30">
        <v>11830</v>
      </c>
      <c r="G7" s="37" t="s">
        <v>207</v>
      </c>
      <c r="H7" s="38">
        <v>1</v>
      </c>
      <c r="I7" s="38">
        <v>1</v>
      </c>
      <c r="J7" s="63"/>
      <c r="K7" s="38">
        <v>1</v>
      </c>
      <c r="L7" s="77">
        <v>1</v>
      </c>
      <c r="M7" s="38">
        <v>1</v>
      </c>
      <c r="N7" s="38">
        <v>1</v>
      </c>
      <c r="O7" s="38">
        <v>1</v>
      </c>
      <c r="P7" s="83"/>
      <c r="Q7" s="87">
        <v>1</v>
      </c>
      <c r="R7" s="83">
        <v>1</v>
      </c>
      <c r="S7" s="87">
        <v>1</v>
      </c>
      <c r="T7" s="87">
        <v>1</v>
      </c>
      <c r="U7" s="83">
        <v>1</v>
      </c>
      <c r="V7" s="87">
        <v>1</v>
      </c>
      <c r="W7" s="87">
        <v>1</v>
      </c>
      <c r="X7" s="83"/>
      <c r="Y7" s="87">
        <v>1</v>
      </c>
      <c r="Z7" s="87"/>
      <c r="AA7" s="96">
        <v>46</v>
      </c>
      <c r="AB7" s="97">
        <v>0</v>
      </c>
      <c r="AC7" s="40">
        <v>63</v>
      </c>
      <c r="AD7" s="41">
        <v>65</v>
      </c>
      <c r="AE7" s="21">
        <v>94</v>
      </c>
      <c r="AF7" s="30">
        <v>100</v>
      </c>
      <c r="AG7" s="30"/>
      <c r="AH7" s="37"/>
      <c r="AJ7" s="37"/>
      <c r="AK7" s="37"/>
      <c r="AL7" s="42"/>
      <c r="AM7" s="21"/>
      <c r="AN7" s="21"/>
      <c r="AO7" s="21"/>
      <c r="AP7" s="21"/>
      <c r="AQ7" s="21"/>
      <c r="AR7" s="21"/>
      <c r="AS7" s="29"/>
      <c r="AT7" s="21"/>
      <c r="AU7" s="21"/>
      <c r="AV7" s="21"/>
      <c r="AW7" s="21"/>
      <c r="AX7" s="21"/>
      <c r="AY7" s="21"/>
      <c r="AZ7" s="43"/>
      <c r="BA7" s="21"/>
      <c r="BB7" s="21"/>
      <c r="BC7" s="21"/>
      <c r="BD7" s="29"/>
      <c r="BE7" s="29"/>
    </row>
    <row r="8" spans="1:57" ht="12.75">
      <c r="A8" s="9">
        <f aca="true" t="shared" si="0" ref="A8:A43">A7+1</f>
        <v>2</v>
      </c>
      <c r="B8" s="38" t="s">
        <v>152</v>
      </c>
      <c r="C8" s="38"/>
      <c r="D8" s="38"/>
      <c r="E8" s="38" t="s">
        <v>153</v>
      </c>
      <c r="F8" s="38">
        <v>12364</v>
      </c>
      <c r="G8" s="37" t="s">
        <v>207</v>
      </c>
      <c r="H8" s="38">
        <v>1</v>
      </c>
      <c r="I8" s="38">
        <v>1</v>
      </c>
      <c r="J8" s="63"/>
      <c r="K8" s="38">
        <v>1</v>
      </c>
      <c r="L8" s="19">
        <v>1</v>
      </c>
      <c r="M8" s="30">
        <v>1</v>
      </c>
      <c r="N8" s="30">
        <v>1</v>
      </c>
      <c r="O8" s="30">
        <v>1</v>
      </c>
      <c r="P8" s="84"/>
      <c r="Q8" s="93">
        <v>1</v>
      </c>
      <c r="R8" s="96">
        <v>1</v>
      </c>
      <c r="S8" s="93">
        <v>1</v>
      </c>
      <c r="T8" s="93">
        <v>1</v>
      </c>
      <c r="U8" s="84">
        <v>1</v>
      </c>
      <c r="V8" s="93">
        <v>1</v>
      </c>
      <c r="W8" s="93">
        <v>1</v>
      </c>
      <c r="X8" s="84"/>
      <c r="Y8" s="93">
        <v>1</v>
      </c>
      <c r="Z8" s="93"/>
      <c r="AA8" s="96">
        <v>20</v>
      </c>
      <c r="AB8" s="45">
        <v>80</v>
      </c>
      <c r="AC8" s="101">
        <v>44</v>
      </c>
      <c r="AD8" s="41">
        <v>60</v>
      </c>
      <c r="AE8" s="21">
        <v>97</v>
      </c>
      <c r="AF8" s="30"/>
      <c r="AG8" s="30">
        <v>97</v>
      </c>
      <c r="AH8" s="37"/>
      <c r="AJ8" s="37"/>
      <c r="AK8" s="37"/>
      <c r="AL8" s="42"/>
      <c r="AM8" s="21"/>
      <c r="AN8" s="21"/>
      <c r="AO8" s="21"/>
      <c r="AP8" s="21"/>
      <c r="AQ8" s="21"/>
      <c r="AR8" s="21"/>
      <c r="AS8" s="29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9"/>
      <c r="BE8" s="29"/>
    </row>
    <row r="9" spans="1:57" ht="12.75">
      <c r="A9" s="9">
        <f t="shared" si="0"/>
        <v>3</v>
      </c>
      <c r="B9" s="38" t="s">
        <v>122</v>
      </c>
      <c r="C9" s="38"/>
      <c r="D9" s="38"/>
      <c r="E9" s="38" t="s">
        <v>123</v>
      </c>
      <c r="F9" s="38">
        <v>11983</v>
      </c>
      <c r="G9" s="37" t="s">
        <v>207</v>
      </c>
      <c r="H9" s="38">
        <v>1</v>
      </c>
      <c r="I9" s="38">
        <v>1</v>
      </c>
      <c r="J9" s="63"/>
      <c r="K9" s="38">
        <v>1</v>
      </c>
      <c r="L9" s="19">
        <v>1</v>
      </c>
      <c r="M9" s="38">
        <v>1</v>
      </c>
      <c r="N9" s="38">
        <v>1</v>
      </c>
      <c r="O9" s="38">
        <v>1</v>
      </c>
      <c r="P9" s="83">
        <v>1</v>
      </c>
      <c r="Q9" s="87">
        <v>1</v>
      </c>
      <c r="R9" s="83">
        <v>1</v>
      </c>
      <c r="S9" s="87">
        <v>1</v>
      </c>
      <c r="T9" s="77">
        <v>1</v>
      </c>
      <c r="U9" s="77">
        <v>1</v>
      </c>
      <c r="V9" s="87">
        <v>1</v>
      </c>
      <c r="W9" s="87">
        <v>1</v>
      </c>
      <c r="X9" s="83"/>
      <c r="Y9" s="87">
        <v>1</v>
      </c>
      <c r="Z9" s="87"/>
      <c r="AA9" s="96">
        <v>49</v>
      </c>
      <c r="AB9" s="95">
        <v>80</v>
      </c>
      <c r="AC9" s="101">
        <v>36</v>
      </c>
      <c r="AD9" s="41">
        <v>75</v>
      </c>
      <c r="AE9" s="21">
        <v>100</v>
      </c>
      <c r="AF9" s="30"/>
      <c r="AG9" s="30">
        <v>91</v>
      </c>
      <c r="AH9" s="37"/>
      <c r="AJ9" s="37"/>
      <c r="AK9" s="37"/>
      <c r="AL9" s="42"/>
      <c r="AM9" s="21"/>
      <c r="AN9" s="21"/>
      <c r="AO9" s="21"/>
      <c r="AP9" s="21"/>
      <c r="AQ9" s="21"/>
      <c r="AR9" s="21"/>
      <c r="AS9" s="29"/>
      <c r="AT9" s="30"/>
      <c r="AU9" s="21"/>
      <c r="AV9" s="21"/>
      <c r="AW9" s="21"/>
      <c r="AX9" s="21"/>
      <c r="AY9" s="21"/>
      <c r="AZ9" s="21"/>
      <c r="BA9" s="21"/>
      <c r="BB9" s="21"/>
      <c r="BC9" s="21"/>
      <c r="BD9" s="29"/>
      <c r="BE9" s="29"/>
    </row>
    <row r="10" spans="1:57" ht="12.75">
      <c r="A10" s="9">
        <f t="shared" si="0"/>
        <v>4</v>
      </c>
      <c r="B10" s="38" t="s">
        <v>142</v>
      </c>
      <c r="C10" s="38"/>
      <c r="D10" s="38"/>
      <c r="E10" s="38" t="s">
        <v>143</v>
      </c>
      <c r="F10" s="38">
        <v>10905</v>
      </c>
      <c r="G10" s="41" t="s">
        <v>209</v>
      </c>
      <c r="H10" s="38">
        <v>1</v>
      </c>
      <c r="I10" s="38">
        <v>1</v>
      </c>
      <c r="J10" s="63"/>
      <c r="K10" s="59">
        <v>1</v>
      </c>
      <c r="L10" s="59">
        <v>1</v>
      </c>
      <c r="M10" s="38">
        <v>1</v>
      </c>
      <c r="N10" s="38">
        <v>1</v>
      </c>
      <c r="O10" s="38">
        <v>1</v>
      </c>
      <c r="P10" s="83"/>
      <c r="Q10" s="87">
        <v>1</v>
      </c>
      <c r="R10" s="77">
        <v>1</v>
      </c>
      <c r="S10" s="87">
        <v>1</v>
      </c>
      <c r="T10" s="87">
        <v>1</v>
      </c>
      <c r="U10" s="77">
        <v>1</v>
      </c>
      <c r="V10" s="77"/>
      <c r="W10" s="87">
        <v>1</v>
      </c>
      <c r="X10" s="83"/>
      <c r="Y10" s="87">
        <v>1</v>
      </c>
      <c r="Z10" s="87"/>
      <c r="AA10" s="96">
        <v>48</v>
      </c>
      <c r="AB10" s="97">
        <v>10</v>
      </c>
      <c r="AC10" s="101">
        <v>55</v>
      </c>
      <c r="AD10" s="41">
        <v>100</v>
      </c>
      <c r="AE10" s="21">
        <v>100</v>
      </c>
      <c r="AF10" s="30">
        <v>100</v>
      </c>
      <c r="AG10" s="30">
        <v>94</v>
      </c>
      <c r="AH10" s="37"/>
      <c r="AJ10" s="37"/>
      <c r="AK10" s="37"/>
      <c r="AL10" s="42"/>
      <c r="AM10" s="21"/>
      <c r="AN10" s="21"/>
      <c r="AO10" s="21"/>
      <c r="AP10" s="21"/>
      <c r="AQ10" s="21"/>
      <c r="AR10" s="21"/>
      <c r="AS10" s="29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9"/>
      <c r="BE10" s="29"/>
    </row>
    <row r="11" spans="1:57" ht="12.75">
      <c r="A11" s="9">
        <f t="shared" si="0"/>
        <v>5</v>
      </c>
      <c r="B11" s="38" t="s">
        <v>102</v>
      </c>
      <c r="C11" s="38"/>
      <c r="D11" s="38"/>
      <c r="E11" s="38" t="s">
        <v>103</v>
      </c>
      <c r="F11" s="38">
        <v>12115</v>
      </c>
      <c r="G11" s="37" t="s">
        <v>207</v>
      </c>
      <c r="H11" s="38">
        <v>1</v>
      </c>
      <c r="I11" s="59">
        <v>1</v>
      </c>
      <c r="J11" s="63"/>
      <c r="K11" s="38">
        <v>1</v>
      </c>
      <c r="L11" s="59">
        <v>1</v>
      </c>
      <c r="M11" s="38">
        <v>1</v>
      </c>
      <c r="N11" s="38">
        <v>1</v>
      </c>
      <c r="O11" s="38">
        <v>1</v>
      </c>
      <c r="P11" s="83">
        <v>1</v>
      </c>
      <c r="Q11" s="87">
        <v>1</v>
      </c>
      <c r="R11" s="83">
        <v>1</v>
      </c>
      <c r="S11" s="87">
        <v>1</v>
      </c>
      <c r="T11" s="87">
        <v>1</v>
      </c>
      <c r="U11" s="77">
        <v>1</v>
      </c>
      <c r="V11" s="87">
        <v>1</v>
      </c>
      <c r="W11" s="87">
        <v>1</v>
      </c>
      <c r="X11" s="83"/>
      <c r="Y11" s="87">
        <v>1</v>
      </c>
      <c r="Z11" s="87"/>
      <c r="AA11" s="96">
        <v>53</v>
      </c>
      <c r="AB11" s="45">
        <v>100</v>
      </c>
      <c r="AC11" s="45">
        <v>62</v>
      </c>
      <c r="AD11" s="41">
        <v>90</v>
      </c>
      <c r="AE11" s="21">
        <v>100</v>
      </c>
      <c r="AF11" s="21"/>
      <c r="AG11" s="21"/>
      <c r="AH11" s="41"/>
      <c r="AJ11" s="41"/>
      <c r="AK11" s="41"/>
      <c r="AL11" s="21"/>
      <c r="AM11" s="21"/>
      <c r="AN11" s="30"/>
      <c r="AO11" s="21"/>
      <c r="AP11" s="21"/>
      <c r="AQ11" s="21"/>
      <c r="AR11" s="21"/>
      <c r="AS11" s="29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9"/>
      <c r="BE11" s="29"/>
    </row>
    <row r="12" spans="1:57" ht="12.75">
      <c r="A12" s="9">
        <f t="shared" si="0"/>
        <v>6</v>
      </c>
      <c r="B12" s="38"/>
      <c r="C12" s="38"/>
      <c r="D12" s="38"/>
      <c r="E12" s="87"/>
      <c r="F12" s="87"/>
      <c r="G12" s="77" t="s">
        <v>204</v>
      </c>
      <c r="H12" s="87"/>
      <c r="I12" s="87"/>
      <c r="J12" s="63"/>
      <c r="K12" s="38"/>
      <c r="L12" s="19"/>
      <c r="M12" s="38"/>
      <c r="N12" s="38"/>
      <c r="O12" s="38"/>
      <c r="P12" s="83"/>
      <c r="Q12" s="77"/>
      <c r="R12" s="77"/>
      <c r="S12" s="77"/>
      <c r="T12" s="77"/>
      <c r="U12" s="77"/>
      <c r="V12" s="77"/>
      <c r="W12" s="77"/>
      <c r="X12" s="83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J12" s="77"/>
      <c r="AK12" s="37"/>
      <c r="AL12" s="42"/>
      <c r="AM12" s="21"/>
      <c r="AN12" s="21"/>
      <c r="AO12" s="21"/>
      <c r="AP12" s="21"/>
      <c r="AQ12" s="21"/>
      <c r="AR12" s="21"/>
      <c r="AS12" s="29"/>
      <c r="AT12" s="21"/>
      <c r="AU12" s="21"/>
      <c r="AV12" s="21"/>
      <c r="AW12" s="30"/>
      <c r="AX12" s="21"/>
      <c r="AY12" s="21"/>
      <c r="AZ12" s="21"/>
      <c r="BA12" s="21"/>
      <c r="BB12" s="21"/>
      <c r="BC12" s="21"/>
      <c r="BD12" s="29"/>
      <c r="BE12" s="29"/>
    </row>
    <row r="13" spans="1:57" ht="12.75">
      <c r="A13" s="9">
        <f t="shared" si="0"/>
        <v>7</v>
      </c>
      <c r="B13" s="38" t="s">
        <v>138</v>
      </c>
      <c r="C13" s="38"/>
      <c r="D13" s="38"/>
      <c r="E13" s="38" t="s">
        <v>139</v>
      </c>
      <c r="F13" s="38">
        <v>12621</v>
      </c>
      <c r="G13" s="37" t="s">
        <v>207</v>
      </c>
      <c r="H13" s="38">
        <v>1</v>
      </c>
      <c r="I13" s="38">
        <v>1</v>
      </c>
      <c r="J13" s="63"/>
      <c r="K13" s="38">
        <v>1</v>
      </c>
      <c r="L13" s="19">
        <v>1</v>
      </c>
      <c r="M13" s="38">
        <v>1</v>
      </c>
      <c r="N13" s="38">
        <v>1</v>
      </c>
      <c r="O13" s="38">
        <v>1</v>
      </c>
      <c r="P13" s="83">
        <v>1</v>
      </c>
      <c r="Q13" s="87">
        <v>1</v>
      </c>
      <c r="R13" s="77">
        <v>1</v>
      </c>
      <c r="S13" s="77">
        <v>1</v>
      </c>
      <c r="T13" s="87">
        <v>1</v>
      </c>
      <c r="U13" s="77">
        <v>1</v>
      </c>
      <c r="V13" s="87">
        <v>1</v>
      </c>
      <c r="W13" s="87">
        <v>1</v>
      </c>
      <c r="X13" s="83"/>
      <c r="Y13" s="77"/>
      <c r="Z13" s="87"/>
      <c r="AA13" s="96">
        <v>44</v>
      </c>
      <c r="AB13" s="45">
        <v>65</v>
      </c>
      <c r="AC13" s="101"/>
      <c r="AD13" s="102"/>
      <c r="AE13" s="88">
        <v>100</v>
      </c>
      <c r="AF13" s="110"/>
      <c r="AG13" s="29">
        <v>99</v>
      </c>
      <c r="AH13" s="21">
        <v>100</v>
      </c>
      <c r="AJ13" s="21"/>
      <c r="AK13" s="21"/>
      <c r="AL13" s="42"/>
      <c r="AM13" s="21"/>
      <c r="AN13" s="21"/>
      <c r="AO13" s="21"/>
      <c r="AP13" s="43"/>
      <c r="AQ13" s="43"/>
      <c r="AR13" s="21"/>
      <c r="AS13" s="29"/>
      <c r="AT13" s="21"/>
      <c r="AU13" s="21"/>
      <c r="AV13" s="21"/>
      <c r="AW13" s="21"/>
      <c r="AX13" s="21"/>
      <c r="AY13" s="21"/>
      <c r="AZ13" s="21"/>
      <c r="BA13" s="21"/>
      <c r="BB13" s="30"/>
      <c r="BC13" s="21"/>
      <c r="BD13" s="29"/>
      <c r="BE13" s="29"/>
    </row>
    <row r="14" spans="1:57" ht="12.75">
      <c r="A14" s="9">
        <f t="shared" si="0"/>
        <v>8</v>
      </c>
      <c r="B14" s="38" t="s">
        <v>119</v>
      </c>
      <c r="C14" s="38"/>
      <c r="D14" s="38"/>
      <c r="E14" s="38" t="s">
        <v>117</v>
      </c>
      <c r="F14" s="38">
        <v>12136</v>
      </c>
      <c r="G14" s="37" t="s">
        <v>207</v>
      </c>
      <c r="H14" s="38">
        <v>1</v>
      </c>
      <c r="I14" s="38">
        <v>1</v>
      </c>
      <c r="J14" s="63"/>
      <c r="K14" s="38">
        <v>1</v>
      </c>
      <c r="L14" s="77">
        <v>1</v>
      </c>
      <c r="M14" s="38">
        <v>1</v>
      </c>
      <c r="N14" s="38">
        <v>1</v>
      </c>
      <c r="O14" s="38">
        <v>1</v>
      </c>
      <c r="P14" s="83">
        <v>1</v>
      </c>
      <c r="Q14" s="87">
        <v>1</v>
      </c>
      <c r="R14" s="77">
        <v>1</v>
      </c>
      <c r="S14" s="87">
        <v>1</v>
      </c>
      <c r="T14" s="87">
        <v>1</v>
      </c>
      <c r="U14" s="83">
        <v>1</v>
      </c>
      <c r="V14" s="87">
        <v>1</v>
      </c>
      <c r="W14" s="87">
        <v>1</v>
      </c>
      <c r="X14" s="83"/>
      <c r="Y14" s="87">
        <v>1</v>
      </c>
      <c r="Z14" s="87"/>
      <c r="AA14" s="30">
        <v>92</v>
      </c>
      <c r="AB14" s="45">
        <v>100</v>
      </c>
      <c r="AC14" s="40">
        <v>85</v>
      </c>
      <c r="AD14" s="41">
        <v>100</v>
      </c>
      <c r="AE14" s="43"/>
      <c r="AF14" s="43"/>
      <c r="AG14" s="43"/>
      <c r="AH14" s="46"/>
      <c r="AJ14" s="46"/>
      <c r="AK14" s="46"/>
      <c r="AL14" s="42"/>
      <c r="AM14" s="21"/>
      <c r="AN14" s="29"/>
      <c r="AO14" s="21"/>
      <c r="AP14" s="43"/>
      <c r="AQ14" s="43"/>
      <c r="AR14" s="21"/>
      <c r="AS14" s="29"/>
      <c r="AT14" s="30"/>
      <c r="AU14" s="21"/>
      <c r="AV14" s="21"/>
      <c r="AW14" s="21"/>
      <c r="AX14" s="21"/>
      <c r="AY14" s="21"/>
      <c r="AZ14" s="21"/>
      <c r="BA14" s="21"/>
      <c r="BB14" s="30"/>
      <c r="BC14" s="21"/>
      <c r="BD14" s="29"/>
      <c r="BE14" s="29"/>
    </row>
    <row r="15" spans="1:57" ht="12.75">
      <c r="A15" s="9">
        <f t="shared" si="0"/>
        <v>9</v>
      </c>
      <c r="B15" s="38" t="s">
        <v>124</v>
      </c>
      <c r="C15" s="38"/>
      <c r="D15" s="38"/>
      <c r="E15" s="38" t="s">
        <v>125</v>
      </c>
      <c r="F15" s="38">
        <v>12615</v>
      </c>
      <c r="G15" s="37" t="s">
        <v>207</v>
      </c>
      <c r="H15" s="38">
        <v>1</v>
      </c>
      <c r="I15" s="38">
        <v>1</v>
      </c>
      <c r="J15" s="63"/>
      <c r="K15" s="38">
        <v>1</v>
      </c>
      <c r="L15" s="77">
        <v>1</v>
      </c>
      <c r="M15" s="38">
        <v>1</v>
      </c>
      <c r="N15" s="38">
        <v>1</v>
      </c>
      <c r="O15" s="38">
        <v>1</v>
      </c>
      <c r="P15" s="83">
        <v>1</v>
      </c>
      <c r="Q15" s="87">
        <v>1</v>
      </c>
      <c r="R15" s="83">
        <v>1</v>
      </c>
      <c r="S15" s="87">
        <v>1</v>
      </c>
      <c r="T15" s="87">
        <v>1</v>
      </c>
      <c r="U15" s="77">
        <v>1</v>
      </c>
      <c r="V15" s="87">
        <v>1</v>
      </c>
      <c r="W15" s="87">
        <v>1</v>
      </c>
      <c r="X15" s="83"/>
      <c r="Y15" s="87">
        <v>1</v>
      </c>
      <c r="Z15" s="87"/>
      <c r="AA15" s="30">
        <v>77</v>
      </c>
      <c r="AB15" s="45">
        <v>70</v>
      </c>
      <c r="AC15" s="45">
        <v>74</v>
      </c>
      <c r="AD15" s="41">
        <v>100</v>
      </c>
      <c r="AE15" s="21"/>
      <c r="AF15" s="29"/>
      <c r="AG15" s="29"/>
      <c r="AH15" s="30"/>
      <c r="AJ15" s="30"/>
      <c r="AK15" s="30"/>
      <c r="AL15" s="42"/>
      <c r="AM15" s="21"/>
      <c r="AN15" s="21"/>
      <c r="AO15" s="30"/>
      <c r="AP15" s="21"/>
      <c r="AQ15" s="21"/>
      <c r="AR15" s="21"/>
      <c r="AS15" s="29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9"/>
      <c r="BE15" s="29"/>
    </row>
    <row r="16" spans="1:57" ht="12.75">
      <c r="A16" s="9">
        <f t="shared" si="0"/>
        <v>10</v>
      </c>
      <c r="B16" s="38" t="s">
        <v>129</v>
      </c>
      <c r="C16" s="38"/>
      <c r="D16" s="38"/>
      <c r="E16" s="38"/>
      <c r="F16" s="38"/>
      <c r="G16" s="77" t="s">
        <v>204</v>
      </c>
      <c r="H16" s="38">
        <v>1</v>
      </c>
      <c r="I16" s="59"/>
      <c r="J16" s="63"/>
      <c r="K16" s="59"/>
      <c r="L16" s="59"/>
      <c r="M16" s="77"/>
      <c r="N16" s="77"/>
      <c r="O16" s="77"/>
      <c r="P16" s="83"/>
      <c r="Q16" s="77"/>
      <c r="R16" s="77"/>
      <c r="S16" s="77"/>
      <c r="T16" s="77"/>
      <c r="U16" s="77"/>
      <c r="V16" s="77"/>
      <c r="W16" s="77"/>
      <c r="X16" s="83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J16" s="77"/>
      <c r="AK16" s="37"/>
      <c r="AL16" s="42"/>
      <c r="AM16" s="21"/>
      <c r="AN16" s="21"/>
      <c r="AO16" s="21"/>
      <c r="AP16" s="43"/>
      <c r="AQ16" s="21"/>
      <c r="AR16" s="21"/>
      <c r="AS16" s="29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9"/>
      <c r="BE16" s="29"/>
    </row>
    <row r="17" spans="1:57" ht="12.75">
      <c r="A17" s="9">
        <f t="shared" si="0"/>
        <v>11</v>
      </c>
      <c r="B17" s="38" t="s">
        <v>156</v>
      </c>
      <c r="C17" s="38"/>
      <c r="D17" s="38"/>
      <c r="E17" s="38" t="s">
        <v>95</v>
      </c>
      <c r="F17" s="38">
        <v>12037</v>
      </c>
      <c r="G17" s="37" t="s">
        <v>207</v>
      </c>
      <c r="H17" s="38">
        <v>1</v>
      </c>
      <c r="I17" s="38">
        <v>1</v>
      </c>
      <c r="J17" s="63"/>
      <c r="K17" s="38">
        <v>1</v>
      </c>
      <c r="L17" s="19">
        <v>1</v>
      </c>
      <c r="M17" s="38">
        <v>1</v>
      </c>
      <c r="N17" s="38">
        <v>1</v>
      </c>
      <c r="O17" s="38">
        <v>1</v>
      </c>
      <c r="P17" s="83"/>
      <c r="Q17" s="87">
        <v>1</v>
      </c>
      <c r="R17" s="83">
        <v>1</v>
      </c>
      <c r="S17" s="87">
        <v>1</v>
      </c>
      <c r="T17" s="87">
        <v>1</v>
      </c>
      <c r="U17" s="83">
        <v>1</v>
      </c>
      <c r="V17" s="87">
        <v>1</v>
      </c>
      <c r="W17" s="87">
        <v>1</v>
      </c>
      <c r="X17" s="83"/>
      <c r="Y17" s="87">
        <v>1</v>
      </c>
      <c r="Z17" s="87"/>
      <c r="AA17" s="30">
        <v>64</v>
      </c>
      <c r="AB17" s="97">
        <v>0</v>
      </c>
      <c r="AC17" s="45">
        <v>60</v>
      </c>
      <c r="AD17" s="41">
        <v>65</v>
      </c>
      <c r="AE17" s="88"/>
      <c r="AF17" s="88">
        <v>100</v>
      </c>
      <c r="AG17" s="21"/>
      <c r="AH17" s="41"/>
      <c r="AJ17" s="41"/>
      <c r="AK17" s="41"/>
      <c r="AL17" s="21"/>
      <c r="AM17" s="21"/>
      <c r="AN17" s="30"/>
      <c r="AO17" s="21"/>
      <c r="AP17" s="21"/>
      <c r="AQ17" s="21"/>
      <c r="AR17" s="21"/>
      <c r="AS17" s="29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9"/>
      <c r="BE17" s="29"/>
    </row>
    <row r="18" spans="1:57" ht="12.75">
      <c r="A18" s="9">
        <f t="shared" si="0"/>
        <v>12</v>
      </c>
      <c r="B18" s="38" t="s">
        <v>165</v>
      </c>
      <c r="C18" s="38"/>
      <c r="D18" s="38"/>
      <c r="E18" s="38" t="s">
        <v>112</v>
      </c>
      <c r="F18" s="38">
        <v>12636</v>
      </c>
      <c r="G18" s="37" t="s">
        <v>207</v>
      </c>
      <c r="H18" s="38">
        <v>1</v>
      </c>
      <c r="I18" s="38">
        <v>1</v>
      </c>
      <c r="J18" s="63"/>
      <c r="K18" s="38">
        <v>1</v>
      </c>
      <c r="L18" s="19">
        <v>1</v>
      </c>
      <c r="M18" s="38">
        <v>1</v>
      </c>
      <c r="N18" s="38">
        <v>1</v>
      </c>
      <c r="O18" s="38">
        <v>1</v>
      </c>
      <c r="P18" s="83"/>
      <c r="Q18" s="77"/>
      <c r="R18" s="83">
        <v>1</v>
      </c>
      <c r="S18" s="87">
        <v>1</v>
      </c>
      <c r="T18" s="87">
        <v>1</v>
      </c>
      <c r="U18" s="77">
        <v>1</v>
      </c>
      <c r="V18" s="87">
        <v>1</v>
      </c>
      <c r="W18" s="87">
        <v>1</v>
      </c>
      <c r="X18" s="83"/>
      <c r="Y18" s="87">
        <v>1</v>
      </c>
      <c r="Z18" s="87"/>
      <c r="AA18" s="96"/>
      <c r="AB18" s="97"/>
      <c r="AC18" s="101">
        <v>56</v>
      </c>
      <c r="AD18" s="41">
        <v>90</v>
      </c>
      <c r="AE18" s="37">
        <v>96</v>
      </c>
      <c r="AF18" s="30">
        <v>100</v>
      </c>
      <c r="AG18" s="30">
        <v>76</v>
      </c>
      <c r="AH18" s="37"/>
      <c r="AJ18" s="37"/>
      <c r="AK18" s="37"/>
      <c r="AL18" s="42"/>
      <c r="AM18" s="21"/>
      <c r="AN18" s="21"/>
      <c r="AO18" s="21"/>
      <c r="AP18" s="21"/>
      <c r="AQ18" s="21"/>
      <c r="AR18" s="21"/>
      <c r="AS18" s="29"/>
      <c r="AT18" s="21"/>
      <c r="AU18" s="21"/>
      <c r="AV18" s="30"/>
      <c r="AW18" s="30"/>
      <c r="AX18" s="21"/>
      <c r="AY18" s="21"/>
      <c r="AZ18" s="21"/>
      <c r="BA18" s="21"/>
      <c r="BB18" s="21"/>
      <c r="BC18" s="21"/>
      <c r="BD18" s="29"/>
      <c r="BE18" s="29"/>
    </row>
    <row r="19" spans="1:57" ht="12.75">
      <c r="A19" s="9">
        <f t="shared" si="0"/>
        <v>13</v>
      </c>
      <c r="B19" s="38" t="s">
        <v>115</v>
      </c>
      <c r="C19" s="38"/>
      <c r="D19" s="38"/>
      <c r="E19" s="38" t="s">
        <v>116</v>
      </c>
      <c r="F19" s="38">
        <v>12159</v>
      </c>
      <c r="G19" s="37" t="s">
        <v>207</v>
      </c>
      <c r="H19" s="38">
        <v>1</v>
      </c>
      <c r="I19" s="38">
        <v>1</v>
      </c>
      <c r="J19" s="63"/>
      <c r="K19" s="38">
        <v>1</v>
      </c>
      <c r="L19" s="77">
        <v>1</v>
      </c>
      <c r="M19" s="38">
        <v>1</v>
      </c>
      <c r="N19" s="38">
        <v>1</v>
      </c>
      <c r="O19" s="38">
        <v>1</v>
      </c>
      <c r="P19" s="83"/>
      <c r="Q19" s="87">
        <v>1</v>
      </c>
      <c r="R19" s="83">
        <v>1</v>
      </c>
      <c r="S19" s="87">
        <v>1</v>
      </c>
      <c r="T19" s="87">
        <v>1</v>
      </c>
      <c r="U19" s="83">
        <v>1</v>
      </c>
      <c r="V19" s="87">
        <v>1</v>
      </c>
      <c r="W19" s="87">
        <v>1</v>
      </c>
      <c r="X19" s="83"/>
      <c r="Y19" s="87">
        <v>1</v>
      </c>
      <c r="Z19" s="87"/>
      <c r="AA19" s="30">
        <v>67</v>
      </c>
      <c r="AB19" s="45">
        <v>85</v>
      </c>
      <c r="AC19" s="40">
        <v>72</v>
      </c>
      <c r="AD19" s="41">
        <v>100</v>
      </c>
      <c r="AE19" s="21"/>
      <c r="AF19" s="21"/>
      <c r="AG19" s="21"/>
      <c r="AH19" s="37"/>
      <c r="AJ19" s="37"/>
      <c r="AK19" s="37"/>
      <c r="AL19" s="42"/>
      <c r="AM19" s="21"/>
      <c r="AN19" s="21"/>
      <c r="AO19" s="21"/>
      <c r="AP19" s="21"/>
      <c r="AQ19" s="21"/>
      <c r="AR19" s="21"/>
      <c r="AS19" s="29"/>
      <c r="AT19" s="30"/>
      <c r="AU19" s="21"/>
      <c r="AV19" s="21"/>
      <c r="AW19" s="21"/>
      <c r="AX19" s="21"/>
      <c r="AY19" s="21"/>
      <c r="AZ19" s="21"/>
      <c r="BA19" s="21"/>
      <c r="BB19" s="21"/>
      <c r="BC19" s="21"/>
      <c r="BD19" s="29"/>
      <c r="BE19" s="29"/>
    </row>
    <row r="20" spans="1:57" ht="12.75">
      <c r="A20" s="9">
        <f t="shared" si="0"/>
        <v>14</v>
      </c>
      <c r="B20" s="38" t="s">
        <v>126</v>
      </c>
      <c r="C20" s="38"/>
      <c r="D20" s="38"/>
      <c r="E20" s="38" t="s">
        <v>127</v>
      </c>
      <c r="F20" s="38">
        <v>12612</v>
      </c>
      <c r="G20" s="37" t="s">
        <v>207</v>
      </c>
      <c r="H20" s="38">
        <v>1</v>
      </c>
      <c r="I20" s="38">
        <v>1</v>
      </c>
      <c r="J20" s="63"/>
      <c r="K20" s="38">
        <v>1</v>
      </c>
      <c r="L20" s="19">
        <v>1</v>
      </c>
      <c r="M20" s="38">
        <v>1</v>
      </c>
      <c r="N20" s="38">
        <v>1</v>
      </c>
      <c r="O20" s="38">
        <v>1</v>
      </c>
      <c r="P20" s="83">
        <v>1</v>
      </c>
      <c r="Q20" s="87">
        <v>1</v>
      </c>
      <c r="R20" s="83">
        <v>1</v>
      </c>
      <c r="S20" s="87">
        <v>1</v>
      </c>
      <c r="T20" s="87">
        <v>1</v>
      </c>
      <c r="U20" s="77">
        <v>1</v>
      </c>
      <c r="V20" s="87">
        <v>1</v>
      </c>
      <c r="W20" s="87">
        <v>1</v>
      </c>
      <c r="X20" s="83"/>
      <c r="Y20" s="87">
        <v>1</v>
      </c>
      <c r="Z20" s="87"/>
      <c r="AA20" s="30">
        <v>63</v>
      </c>
      <c r="AB20" s="45">
        <v>90</v>
      </c>
      <c r="AC20" s="97">
        <v>46</v>
      </c>
      <c r="AD20" s="41">
        <v>60</v>
      </c>
      <c r="AE20" s="21"/>
      <c r="AF20" s="21"/>
      <c r="AG20" s="21">
        <v>99</v>
      </c>
      <c r="AH20" s="37"/>
      <c r="AJ20" s="37"/>
      <c r="AK20" s="37"/>
      <c r="AL20" s="42"/>
      <c r="AM20" s="21"/>
      <c r="AN20" s="21"/>
      <c r="AO20" s="43"/>
      <c r="AP20" s="21"/>
      <c r="AQ20" s="43"/>
      <c r="AR20" s="21"/>
      <c r="AS20" s="29"/>
      <c r="AT20" s="21"/>
      <c r="AU20" s="21"/>
      <c r="AV20" s="21"/>
      <c r="AW20" s="30"/>
      <c r="AX20" s="21"/>
      <c r="AY20" s="21"/>
      <c r="AZ20" s="21"/>
      <c r="BA20" s="21"/>
      <c r="BB20" s="21"/>
      <c r="BC20" s="21"/>
      <c r="BD20" s="29"/>
      <c r="BE20" s="29"/>
    </row>
    <row r="21" spans="1:57" ht="12.75">
      <c r="A21" s="9">
        <f t="shared" si="0"/>
        <v>15</v>
      </c>
      <c r="B21" s="30" t="s">
        <v>96</v>
      </c>
      <c r="C21" s="44"/>
      <c r="D21" s="30"/>
      <c r="E21" s="30" t="s">
        <v>97</v>
      </c>
      <c r="F21" s="30">
        <v>12206</v>
      </c>
      <c r="G21" s="37" t="s">
        <v>207</v>
      </c>
      <c r="H21" s="38">
        <v>1</v>
      </c>
      <c r="I21" s="38">
        <v>1</v>
      </c>
      <c r="J21" s="63"/>
      <c r="K21" s="38">
        <v>1</v>
      </c>
      <c r="L21" s="19">
        <v>1</v>
      </c>
      <c r="M21" s="38">
        <v>1</v>
      </c>
      <c r="N21" s="38">
        <v>1</v>
      </c>
      <c r="O21" s="38">
        <v>1</v>
      </c>
      <c r="P21" s="83">
        <v>1</v>
      </c>
      <c r="Q21" s="87">
        <v>1</v>
      </c>
      <c r="R21" s="83">
        <v>1</v>
      </c>
      <c r="S21" s="87">
        <v>1</v>
      </c>
      <c r="T21" s="87">
        <v>1</v>
      </c>
      <c r="U21" s="83">
        <v>1</v>
      </c>
      <c r="V21" s="87">
        <v>1</v>
      </c>
      <c r="W21" s="87">
        <v>1</v>
      </c>
      <c r="X21" s="83"/>
      <c r="Y21" s="87">
        <v>1</v>
      </c>
      <c r="Z21" s="87"/>
      <c r="AA21" s="30">
        <v>73</v>
      </c>
      <c r="AB21" s="97">
        <v>15</v>
      </c>
      <c r="AC21" s="40">
        <v>62</v>
      </c>
      <c r="AD21" s="41">
        <v>75</v>
      </c>
      <c r="AE21" s="30"/>
      <c r="AF21" s="30">
        <v>100</v>
      </c>
      <c r="AG21" s="30"/>
      <c r="AH21" s="37"/>
      <c r="AJ21" s="37"/>
      <c r="AK21" s="37"/>
      <c r="AL21" s="47"/>
      <c r="AM21" s="21"/>
      <c r="AN21" s="21"/>
      <c r="AO21" s="21"/>
      <c r="AP21" s="30"/>
      <c r="AQ21" s="21"/>
      <c r="AR21" s="21"/>
      <c r="AS21" s="29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9"/>
      <c r="BE21" s="29"/>
    </row>
    <row r="22" spans="1:57" ht="12.75">
      <c r="A22" s="9">
        <f t="shared" si="0"/>
        <v>16</v>
      </c>
      <c r="B22" s="38" t="s">
        <v>120</v>
      </c>
      <c r="C22" s="38"/>
      <c r="D22" s="38"/>
      <c r="E22" s="38" t="s">
        <v>121</v>
      </c>
      <c r="F22" s="38">
        <v>12180</v>
      </c>
      <c r="G22" s="37" t="s">
        <v>207</v>
      </c>
      <c r="H22" s="38">
        <v>1</v>
      </c>
      <c r="I22" s="38">
        <v>1</v>
      </c>
      <c r="J22" s="63"/>
      <c r="K22" s="38">
        <v>1</v>
      </c>
      <c r="L22" s="19">
        <v>1</v>
      </c>
      <c r="M22" s="38">
        <v>1</v>
      </c>
      <c r="N22" s="38">
        <v>1</v>
      </c>
      <c r="O22" s="38">
        <v>1</v>
      </c>
      <c r="P22" s="83">
        <v>1</v>
      </c>
      <c r="Q22" s="87">
        <v>1</v>
      </c>
      <c r="R22" s="83">
        <v>1</v>
      </c>
      <c r="S22" s="87">
        <v>1</v>
      </c>
      <c r="T22" s="77">
        <v>1</v>
      </c>
      <c r="U22" s="83">
        <v>1</v>
      </c>
      <c r="V22" s="87">
        <v>1</v>
      </c>
      <c r="W22" s="87">
        <v>1</v>
      </c>
      <c r="X22" s="83"/>
      <c r="Y22" s="87">
        <v>1</v>
      </c>
      <c r="Z22" s="87"/>
      <c r="AA22" s="96">
        <v>52</v>
      </c>
      <c r="AB22" s="45">
        <v>65</v>
      </c>
      <c r="AC22" s="40">
        <v>66.5</v>
      </c>
      <c r="AD22" s="41">
        <v>75</v>
      </c>
      <c r="AE22" s="30">
        <v>100</v>
      </c>
      <c r="AF22" s="30"/>
      <c r="AG22" s="30"/>
      <c r="AH22" s="37"/>
      <c r="AJ22" s="37"/>
      <c r="AK22" s="37"/>
      <c r="AL22" s="42"/>
      <c r="AM22" s="21"/>
      <c r="AN22" s="21"/>
      <c r="AO22" s="21"/>
      <c r="AP22" s="21"/>
      <c r="AQ22" s="21"/>
      <c r="AR22" s="21"/>
      <c r="AS22" s="29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9"/>
      <c r="BE22" s="29"/>
    </row>
    <row r="23" spans="1:57" ht="12.75">
      <c r="A23" s="9">
        <f t="shared" si="0"/>
        <v>17</v>
      </c>
      <c r="B23" s="30" t="s">
        <v>134</v>
      </c>
      <c r="C23" s="30"/>
      <c r="D23" s="30"/>
      <c r="E23" s="30" t="s">
        <v>135</v>
      </c>
      <c r="F23" s="30">
        <v>11914</v>
      </c>
      <c r="G23" s="37" t="s">
        <v>207</v>
      </c>
      <c r="H23" s="38">
        <v>1</v>
      </c>
      <c r="I23" s="38">
        <v>1</v>
      </c>
      <c r="J23" s="63"/>
      <c r="K23" s="38">
        <v>1</v>
      </c>
      <c r="L23" s="59">
        <v>1</v>
      </c>
      <c r="M23" s="77">
        <v>1</v>
      </c>
      <c r="N23" s="38">
        <v>1</v>
      </c>
      <c r="O23" s="38">
        <v>1</v>
      </c>
      <c r="P23" s="83">
        <v>1</v>
      </c>
      <c r="Q23" s="87">
        <v>1</v>
      </c>
      <c r="R23" s="83">
        <v>1</v>
      </c>
      <c r="S23" s="87">
        <v>1</v>
      </c>
      <c r="T23" s="87">
        <v>1</v>
      </c>
      <c r="U23" s="83">
        <v>1</v>
      </c>
      <c r="V23" s="87">
        <v>1</v>
      </c>
      <c r="W23" s="87">
        <v>1</v>
      </c>
      <c r="X23" s="83"/>
      <c r="Y23" s="87">
        <v>1</v>
      </c>
      <c r="Z23" s="87"/>
      <c r="AA23" s="96">
        <v>36</v>
      </c>
      <c r="AB23" s="45">
        <v>100</v>
      </c>
      <c r="AC23" s="40">
        <v>60</v>
      </c>
      <c r="AD23" s="41">
        <v>70</v>
      </c>
      <c r="AE23" s="21">
        <v>100</v>
      </c>
      <c r="AF23" s="30"/>
      <c r="AG23" s="30"/>
      <c r="AH23" s="37"/>
      <c r="AJ23" s="37"/>
      <c r="AK23" s="37"/>
      <c r="AL23" s="42"/>
      <c r="AM23" s="21"/>
      <c r="AN23" s="21"/>
      <c r="AO23" s="21"/>
      <c r="AP23" s="21"/>
      <c r="AQ23" s="21"/>
      <c r="AR23" s="21"/>
      <c r="AS23" s="29"/>
      <c r="AT23" s="21"/>
      <c r="AU23" s="30"/>
      <c r="AV23" s="30"/>
      <c r="AW23" s="30"/>
      <c r="AX23" s="21"/>
      <c r="AY23" s="21"/>
      <c r="AZ23" s="21"/>
      <c r="BA23" s="43"/>
      <c r="BB23" s="21"/>
      <c r="BC23" s="21"/>
      <c r="BD23" s="29"/>
      <c r="BE23" s="29"/>
    </row>
    <row r="24" spans="1:57" ht="12.75">
      <c r="A24" s="9">
        <f t="shared" si="0"/>
        <v>18</v>
      </c>
      <c r="B24" s="38" t="s">
        <v>110</v>
      </c>
      <c r="C24" s="38"/>
      <c r="D24" s="38"/>
      <c r="E24" s="38" t="s">
        <v>111</v>
      </c>
      <c r="F24" s="38">
        <v>12842</v>
      </c>
      <c r="G24" s="37" t="s">
        <v>207</v>
      </c>
      <c r="H24" s="38">
        <v>1</v>
      </c>
      <c r="I24" s="38">
        <v>1</v>
      </c>
      <c r="J24" s="63"/>
      <c r="K24" s="38">
        <v>1</v>
      </c>
      <c r="L24" s="19">
        <v>1</v>
      </c>
      <c r="M24" s="38">
        <v>1</v>
      </c>
      <c r="N24" s="38">
        <v>1</v>
      </c>
      <c r="O24" s="38">
        <v>1</v>
      </c>
      <c r="P24" s="83">
        <v>1</v>
      </c>
      <c r="Q24" s="87">
        <v>1</v>
      </c>
      <c r="R24" s="83">
        <v>1</v>
      </c>
      <c r="S24" s="87">
        <v>1</v>
      </c>
      <c r="T24" s="87">
        <v>1</v>
      </c>
      <c r="U24" s="77">
        <v>1</v>
      </c>
      <c r="V24" s="87">
        <v>1</v>
      </c>
      <c r="W24" s="87">
        <v>1</v>
      </c>
      <c r="X24" s="83"/>
      <c r="Y24" s="87">
        <v>1</v>
      </c>
      <c r="Z24" s="87"/>
      <c r="AA24" s="96">
        <v>52</v>
      </c>
      <c r="AB24" s="45">
        <v>60</v>
      </c>
      <c r="AC24" s="97">
        <v>55</v>
      </c>
      <c r="AD24" s="48">
        <v>70</v>
      </c>
      <c r="AE24" s="21">
        <v>95</v>
      </c>
      <c r="AF24" s="30"/>
      <c r="AG24" s="30">
        <v>96</v>
      </c>
      <c r="AH24" s="37"/>
      <c r="AJ24" s="37"/>
      <c r="AK24" s="37"/>
      <c r="AL24" s="42"/>
      <c r="AM24" s="30"/>
      <c r="AN24" s="21"/>
      <c r="AO24" s="21"/>
      <c r="AP24" s="43"/>
      <c r="AQ24" s="21"/>
      <c r="AR24" s="21"/>
      <c r="AS24" s="29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9"/>
      <c r="BE24" s="29"/>
    </row>
    <row r="25" spans="1:57" ht="12.75">
      <c r="A25" s="9">
        <f t="shared" si="0"/>
        <v>19</v>
      </c>
      <c r="B25" s="38" t="s">
        <v>145</v>
      </c>
      <c r="C25" s="38"/>
      <c r="D25" s="38"/>
      <c r="E25" s="38" t="s">
        <v>146</v>
      </c>
      <c r="F25" s="38">
        <v>12045</v>
      </c>
      <c r="G25" s="37" t="s">
        <v>207</v>
      </c>
      <c r="H25" s="38">
        <v>1</v>
      </c>
      <c r="I25" s="38">
        <v>1</v>
      </c>
      <c r="J25" s="63"/>
      <c r="K25" s="38">
        <v>1</v>
      </c>
      <c r="L25" s="19">
        <v>1</v>
      </c>
      <c r="M25" s="38">
        <v>1</v>
      </c>
      <c r="N25" s="38">
        <v>1</v>
      </c>
      <c r="O25" s="38">
        <v>1</v>
      </c>
      <c r="P25" s="83"/>
      <c r="Q25" s="87">
        <v>1</v>
      </c>
      <c r="R25" s="83">
        <v>1</v>
      </c>
      <c r="S25" s="87">
        <v>1</v>
      </c>
      <c r="T25" s="87">
        <v>1</v>
      </c>
      <c r="U25" s="83">
        <v>1</v>
      </c>
      <c r="V25" s="87">
        <v>1</v>
      </c>
      <c r="W25" s="87">
        <v>1</v>
      </c>
      <c r="X25" s="83"/>
      <c r="Y25" s="87">
        <v>1</v>
      </c>
      <c r="Z25" s="87"/>
      <c r="AA25" s="96">
        <v>36</v>
      </c>
      <c r="AB25" s="97">
        <v>40</v>
      </c>
      <c r="AC25" s="101">
        <v>50</v>
      </c>
      <c r="AD25" s="102">
        <v>45</v>
      </c>
      <c r="AE25" s="21">
        <v>100</v>
      </c>
      <c r="AF25" s="30">
        <v>90</v>
      </c>
      <c r="AG25" s="96">
        <v>67</v>
      </c>
      <c r="AH25" s="37">
        <v>85</v>
      </c>
      <c r="AI25">
        <v>95</v>
      </c>
      <c r="AJ25" s="37"/>
      <c r="AK25" s="37"/>
      <c r="AL25" s="42"/>
      <c r="AM25" s="21"/>
      <c r="AN25" s="21"/>
      <c r="AO25" s="21"/>
      <c r="AP25" s="21"/>
      <c r="AQ25" s="21"/>
      <c r="AR25" s="21"/>
      <c r="AS25" s="29"/>
      <c r="AT25" s="21"/>
      <c r="AU25" s="30"/>
      <c r="AV25" s="21"/>
      <c r="AW25" s="30"/>
      <c r="AX25" s="21"/>
      <c r="AY25" s="21"/>
      <c r="AZ25" s="21"/>
      <c r="BA25" s="21"/>
      <c r="BB25" s="49"/>
      <c r="BC25" s="21"/>
      <c r="BD25" s="29"/>
      <c r="BE25" s="29"/>
    </row>
    <row r="26" spans="1:57" ht="12.75">
      <c r="A26" s="9">
        <f t="shared" si="0"/>
        <v>20</v>
      </c>
      <c r="B26" s="38" t="s">
        <v>113</v>
      </c>
      <c r="C26" s="38"/>
      <c r="D26" s="38"/>
      <c r="E26" s="38" t="s">
        <v>114</v>
      </c>
      <c r="F26" s="38">
        <v>12764</v>
      </c>
      <c r="G26" s="41" t="s">
        <v>208</v>
      </c>
      <c r="H26" s="38">
        <v>1</v>
      </c>
      <c r="I26" s="38">
        <v>1</v>
      </c>
      <c r="J26" s="63"/>
      <c r="K26" s="77">
        <v>1</v>
      </c>
      <c r="L26" s="19">
        <v>1</v>
      </c>
      <c r="M26" s="38">
        <v>1</v>
      </c>
      <c r="N26" s="38">
        <v>1</v>
      </c>
      <c r="O26" s="38">
        <v>1</v>
      </c>
      <c r="P26" s="83">
        <v>1</v>
      </c>
      <c r="Q26" s="87">
        <v>1</v>
      </c>
      <c r="R26" s="77">
        <v>1</v>
      </c>
      <c r="S26" s="87">
        <v>1</v>
      </c>
      <c r="T26" s="87">
        <v>1</v>
      </c>
      <c r="U26" s="83">
        <v>1</v>
      </c>
      <c r="V26" s="87">
        <v>1</v>
      </c>
      <c r="W26" s="87">
        <v>1</v>
      </c>
      <c r="X26" s="83"/>
      <c r="Y26" s="87">
        <v>1</v>
      </c>
      <c r="Z26" s="87"/>
      <c r="AA26" s="96">
        <v>45</v>
      </c>
      <c r="AB26" s="45">
        <v>100</v>
      </c>
      <c r="AC26" s="101">
        <v>31</v>
      </c>
      <c r="AD26" s="41">
        <v>60</v>
      </c>
      <c r="AE26" s="21">
        <v>76</v>
      </c>
      <c r="AF26" s="21"/>
      <c r="AG26" s="21">
        <v>83</v>
      </c>
      <c r="AH26" s="37"/>
      <c r="AJ26" s="37"/>
      <c r="AK26" s="37"/>
      <c r="AL26" s="30"/>
      <c r="AM26" s="21"/>
      <c r="AN26" s="21"/>
      <c r="AO26" s="21"/>
      <c r="AP26" s="21"/>
      <c r="AQ26" s="21"/>
      <c r="AR26" s="21"/>
      <c r="AS26" s="29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9"/>
      <c r="BE26" s="29"/>
    </row>
    <row r="27" spans="1:57" ht="12.75">
      <c r="A27" s="9">
        <f t="shared" si="0"/>
        <v>21</v>
      </c>
      <c r="B27" s="38" t="s">
        <v>150</v>
      </c>
      <c r="C27" s="38"/>
      <c r="D27" s="38"/>
      <c r="E27" s="38" t="s">
        <v>136</v>
      </c>
      <c r="F27" s="38">
        <v>11573</v>
      </c>
      <c r="G27" s="37" t="s">
        <v>207</v>
      </c>
      <c r="H27" s="38">
        <v>1</v>
      </c>
      <c r="I27" s="38">
        <v>1</v>
      </c>
      <c r="J27" s="63"/>
      <c r="K27" s="38">
        <v>1</v>
      </c>
      <c r="L27" s="77">
        <v>1</v>
      </c>
      <c r="M27" s="38">
        <v>1</v>
      </c>
      <c r="N27" s="38">
        <v>1</v>
      </c>
      <c r="O27" s="38">
        <v>1</v>
      </c>
      <c r="P27" s="83"/>
      <c r="Q27" s="87">
        <v>1</v>
      </c>
      <c r="R27" s="77">
        <v>1</v>
      </c>
      <c r="S27" s="87">
        <v>1</v>
      </c>
      <c r="T27" s="87">
        <v>1</v>
      </c>
      <c r="U27" s="83">
        <v>1</v>
      </c>
      <c r="V27" s="87">
        <v>1</v>
      </c>
      <c r="W27" s="87">
        <v>1</v>
      </c>
      <c r="X27" s="83"/>
      <c r="Y27" s="87">
        <v>1</v>
      </c>
      <c r="Z27" s="87"/>
      <c r="AA27" s="30">
        <v>61</v>
      </c>
      <c r="AB27" s="45">
        <v>75</v>
      </c>
      <c r="AC27" s="40">
        <v>72</v>
      </c>
      <c r="AD27" s="41">
        <v>80</v>
      </c>
      <c r="AE27" s="21"/>
      <c r="AF27" s="30"/>
      <c r="AG27" s="30"/>
      <c r="AH27" s="37"/>
      <c r="AJ27" s="37"/>
      <c r="AK27" s="37"/>
      <c r="AL27" s="42"/>
      <c r="AM27" s="21"/>
      <c r="AN27" s="21">
        <v>1</v>
      </c>
      <c r="AO27" s="21"/>
      <c r="AP27" s="21"/>
      <c r="AQ27" s="43"/>
      <c r="AR27" s="21"/>
      <c r="AS27" s="29"/>
      <c r="AT27" s="21"/>
      <c r="AU27" s="21"/>
      <c r="AV27" s="21"/>
      <c r="AW27" s="30"/>
      <c r="AX27" s="30"/>
      <c r="AY27" s="21"/>
      <c r="AZ27" s="21"/>
      <c r="BA27" s="21"/>
      <c r="BB27" s="21"/>
      <c r="BC27" s="21"/>
      <c r="BD27" s="29"/>
      <c r="BE27" s="29"/>
    </row>
    <row r="28" spans="1:57" ht="12.75">
      <c r="A28" s="9">
        <f t="shared" si="0"/>
        <v>22</v>
      </c>
      <c r="B28" s="38" t="s">
        <v>151</v>
      </c>
      <c r="C28" s="38"/>
      <c r="D28" s="38"/>
      <c r="E28" s="38" t="s">
        <v>97</v>
      </c>
      <c r="F28" s="38">
        <v>12544</v>
      </c>
      <c r="G28" s="37" t="s">
        <v>207</v>
      </c>
      <c r="H28" s="38">
        <v>1</v>
      </c>
      <c r="I28" s="38">
        <v>1</v>
      </c>
      <c r="J28" s="63"/>
      <c r="K28" s="38">
        <v>1</v>
      </c>
      <c r="L28" s="19">
        <v>1</v>
      </c>
      <c r="M28" s="38">
        <v>1</v>
      </c>
      <c r="N28" s="38">
        <v>1</v>
      </c>
      <c r="O28" s="38">
        <v>1</v>
      </c>
      <c r="P28" s="83"/>
      <c r="Q28" s="87">
        <v>1</v>
      </c>
      <c r="R28" s="83">
        <v>1</v>
      </c>
      <c r="S28" s="87">
        <v>1</v>
      </c>
      <c r="T28" s="87">
        <v>1</v>
      </c>
      <c r="U28" s="77">
        <v>1</v>
      </c>
      <c r="V28" s="87">
        <v>1</v>
      </c>
      <c r="W28" s="87">
        <v>1</v>
      </c>
      <c r="X28" s="83"/>
      <c r="Y28" s="87">
        <v>1</v>
      </c>
      <c r="Z28" s="87"/>
      <c r="AA28" s="96">
        <v>39</v>
      </c>
      <c r="AB28" s="97">
        <v>35</v>
      </c>
      <c r="AC28" s="97">
        <v>54</v>
      </c>
      <c r="AD28" s="46">
        <v>60</v>
      </c>
      <c r="AE28" s="37">
        <v>100</v>
      </c>
      <c r="AF28" s="41">
        <v>75</v>
      </c>
      <c r="AG28" s="41">
        <v>71</v>
      </c>
      <c r="AH28" s="37"/>
      <c r="AJ28" s="37"/>
      <c r="AK28" s="37"/>
      <c r="AL28" s="42"/>
      <c r="AM28" s="30"/>
      <c r="AN28" s="21"/>
      <c r="AO28" s="21"/>
      <c r="AP28" s="21"/>
      <c r="AQ28" s="21"/>
      <c r="AR28" s="21"/>
      <c r="AS28" s="29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9"/>
      <c r="BE28" s="29"/>
    </row>
    <row r="29" spans="1:57" ht="12.75">
      <c r="A29" s="9">
        <f t="shared" si="0"/>
        <v>23</v>
      </c>
      <c r="B29" s="38" t="s">
        <v>166</v>
      </c>
      <c r="C29" s="38"/>
      <c r="D29" s="38"/>
      <c r="E29" s="38" t="s">
        <v>144</v>
      </c>
      <c r="F29" s="38">
        <v>12766</v>
      </c>
      <c r="G29" s="37" t="s">
        <v>207</v>
      </c>
      <c r="H29" s="38">
        <v>1</v>
      </c>
      <c r="I29" s="38">
        <v>1</v>
      </c>
      <c r="J29" s="63"/>
      <c r="K29" s="38">
        <v>1</v>
      </c>
      <c r="L29" s="19">
        <v>1</v>
      </c>
      <c r="M29" s="38">
        <v>1</v>
      </c>
      <c r="N29" s="38">
        <v>1</v>
      </c>
      <c r="O29" s="38">
        <v>1</v>
      </c>
      <c r="P29" s="83"/>
      <c r="Q29" s="87">
        <v>1</v>
      </c>
      <c r="R29" s="77">
        <v>1</v>
      </c>
      <c r="S29" s="87">
        <v>1</v>
      </c>
      <c r="T29" s="87">
        <v>1</v>
      </c>
      <c r="U29" s="77">
        <v>1</v>
      </c>
      <c r="V29" s="87">
        <v>1</v>
      </c>
      <c r="W29" s="87">
        <v>1</v>
      </c>
      <c r="X29" s="83"/>
      <c r="Y29" s="87">
        <v>1</v>
      </c>
      <c r="Z29" s="87"/>
      <c r="AA29" s="30">
        <v>75</v>
      </c>
      <c r="AB29" s="45">
        <v>60</v>
      </c>
      <c r="AC29" s="101">
        <v>54</v>
      </c>
      <c r="AD29" s="41">
        <v>75</v>
      </c>
      <c r="AE29" s="37"/>
      <c r="AF29" s="41"/>
      <c r="AG29" s="41">
        <v>89</v>
      </c>
      <c r="AH29" s="37"/>
      <c r="AJ29" s="37"/>
      <c r="AK29" s="37"/>
      <c r="AL29" s="42"/>
      <c r="AM29" s="21"/>
      <c r="AN29" s="21"/>
      <c r="AO29" s="21"/>
      <c r="AP29" s="21"/>
      <c r="AQ29" s="21"/>
      <c r="AR29" s="21"/>
      <c r="AS29" s="29"/>
      <c r="AT29" s="30"/>
      <c r="AU29" s="30"/>
      <c r="AV29" s="30"/>
      <c r="AW29" s="21"/>
      <c r="AX29" s="21"/>
      <c r="AY29" s="21"/>
      <c r="AZ29" s="21"/>
      <c r="BA29" s="21"/>
      <c r="BB29" s="21"/>
      <c r="BC29" s="21"/>
      <c r="BD29" s="29"/>
      <c r="BE29" s="29"/>
    </row>
    <row r="30" spans="1:57" ht="12.75">
      <c r="A30" s="9">
        <f t="shared" si="0"/>
        <v>24</v>
      </c>
      <c r="B30" s="38" t="s">
        <v>108</v>
      </c>
      <c r="C30" s="38"/>
      <c r="D30" s="38"/>
      <c r="E30" s="38" t="s">
        <v>109</v>
      </c>
      <c r="F30" s="38">
        <v>12765</v>
      </c>
      <c r="G30" s="37" t="s">
        <v>207</v>
      </c>
      <c r="H30" s="38">
        <v>1</v>
      </c>
      <c r="I30" s="38">
        <v>1</v>
      </c>
      <c r="J30" s="64"/>
      <c r="K30" s="30">
        <v>1</v>
      </c>
      <c r="L30" s="67">
        <v>1</v>
      </c>
      <c r="M30" s="38">
        <v>1</v>
      </c>
      <c r="N30" s="38">
        <v>1</v>
      </c>
      <c r="O30" s="38">
        <v>1</v>
      </c>
      <c r="P30" s="83"/>
      <c r="Q30" s="87">
        <v>1</v>
      </c>
      <c r="R30" s="83">
        <v>1</v>
      </c>
      <c r="S30" s="87">
        <v>1</v>
      </c>
      <c r="T30" s="87">
        <v>1</v>
      </c>
      <c r="U30" s="77">
        <v>1</v>
      </c>
      <c r="V30" s="87">
        <v>1</v>
      </c>
      <c r="W30" s="87">
        <v>1</v>
      </c>
      <c r="X30" s="83"/>
      <c r="Y30" s="87">
        <v>1</v>
      </c>
      <c r="Z30" s="87"/>
      <c r="AA30" s="96">
        <v>38</v>
      </c>
      <c r="AB30" s="97">
        <v>5</v>
      </c>
      <c r="AC30" s="101">
        <v>56</v>
      </c>
      <c r="AD30" s="41">
        <v>80</v>
      </c>
      <c r="AE30" s="37">
        <v>96</v>
      </c>
      <c r="AF30" s="41">
        <v>100</v>
      </c>
      <c r="AG30" s="41">
        <v>89</v>
      </c>
      <c r="AH30" s="37"/>
      <c r="AJ30" s="37"/>
      <c r="AK30" s="37"/>
      <c r="AL30" s="42"/>
      <c r="AM30" s="21"/>
      <c r="AN30" s="21"/>
      <c r="AO30" s="21"/>
      <c r="AP30" s="21"/>
      <c r="AQ30" s="21"/>
      <c r="AR30" s="21"/>
      <c r="AS30" s="29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9"/>
      <c r="BE30" s="29"/>
    </row>
    <row r="31" spans="1:57" ht="12.75">
      <c r="A31" s="9">
        <f t="shared" si="0"/>
        <v>25</v>
      </c>
      <c r="B31" s="38" t="s">
        <v>154</v>
      </c>
      <c r="C31" s="38"/>
      <c r="D31" s="38"/>
      <c r="E31" s="38" t="s">
        <v>164</v>
      </c>
      <c r="F31" s="38">
        <v>12565</v>
      </c>
      <c r="G31" s="37" t="s">
        <v>207</v>
      </c>
      <c r="H31" s="38">
        <v>1</v>
      </c>
      <c r="I31" s="38">
        <v>1</v>
      </c>
      <c r="J31" s="63"/>
      <c r="K31" s="38">
        <v>1</v>
      </c>
      <c r="L31" s="19">
        <v>1</v>
      </c>
      <c r="M31" s="30">
        <v>1</v>
      </c>
      <c r="N31" s="30">
        <v>1</v>
      </c>
      <c r="O31" s="30">
        <v>1</v>
      </c>
      <c r="P31" s="84">
        <v>1</v>
      </c>
      <c r="Q31" s="93">
        <v>1</v>
      </c>
      <c r="R31" s="84">
        <v>1</v>
      </c>
      <c r="S31" s="93">
        <v>1</v>
      </c>
      <c r="T31" s="93">
        <v>1</v>
      </c>
      <c r="U31" s="77">
        <v>1</v>
      </c>
      <c r="V31" s="93">
        <v>1</v>
      </c>
      <c r="W31" s="93">
        <v>1</v>
      </c>
      <c r="X31" s="84"/>
      <c r="Y31" s="93">
        <v>1</v>
      </c>
      <c r="Z31" s="93"/>
      <c r="AA31" s="96">
        <v>47</v>
      </c>
      <c r="AB31" s="45">
        <v>80</v>
      </c>
      <c r="AC31" s="101">
        <v>46</v>
      </c>
      <c r="AD31" s="41">
        <v>85</v>
      </c>
      <c r="AE31" s="37">
        <v>100</v>
      </c>
      <c r="AF31" s="41"/>
      <c r="AG31" s="41">
        <v>98</v>
      </c>
      <c r="AH31" s="37"/>
      <c r="AJ31" s="37"/>
      <c r="AK31" s="37"/>
      <c r="AL31" s="42"/>
      <c r="AM31" s="21"/>
      <c r="AN31" s="21"/>
      <c r="AO31" s="21"/>
      <c r="AP31" s="21"/>
      <c r="AQ31" s="21"/>
      <c r="AR31" s="21"/>
      <c r="AS31" s="29"/>
      <c r="AT31" s="30"/>
      <c r="AU31" s="21"/>
      <c r="AV31" s="21"/>
      <c r="AW31" s="30"/>
      <c r="AX31" s="21"/>
      <c r="AY31" s="30"/>
      <c r="AZ31" s="21"/>
      <c r="BA31" s="21"/>
      <c r="BB31" s="21"/>
      <c r="BC31" s="21"/>
      <c r="BD31" s="29"/>
      <c r="BE31" s="29"/>
    </row>
    <row r="32" spans="1:57" ht="12.75">
      <c r="A32" s="9">
        <f t="shared" si="0"/>
        <v>26</v>
      </c>
      <c r="B32" s="38" t="s">
        <v>100</v>
      </c>
      <c r="C32" s="38"/>
      <c r="D32" s="38"/>
      <c r="E32" s="38" t="s">
        <v>101</v>
      </c>
      <c r="F32" s="38">
        <v>12236</v>
      </c>
      <c r="G32" s="37"/>
      <c r="H32" s="38">
        <v>1</v>
      </c>
      <c r="I32" s="23"/>
      <c r="J32" s="63"/>
      <c r="K32" s="77">
        <v>1</v>
      </c>
      <c r="L32" s="77">
        <v>1</v>
      </c>
      <c r="M32" s="38">
        <v>1</v>
      </c>
      <c r="N32" s="38">
        <v>1</v>
      </c>
      <c r="O32" s="38">
        <v>1</v>
      </c>
      <c r="P32" s="83"/>
      <c r="Q32" s="87">
        <v>1</v>
      </c>
      <c r="R32" s="83">
        <v>1</v>
      </c>
      <c r="S32" s="87">
        <v>1</v>
      </c>
      <c r="T32" s="87">
        <v>1</v>
      </c>
      <c r="U32" s="83">
        <v>1</v>
      </c>
      <c r="V32" s="87">
        <v>1</v>
      </c>
      <c r="W32" s="87">
        <v>1</v>
      </c>
      <c r="X32" s="83"/>
      <c r="Y32" s="87">
        <v>1</v>
      </c>
      <c r="Z32" s="87"/>
      <c r="AA32" s="96">
        <v>53</v>
      </c>
      <c r="AB32" s="45">
        <v>100</v>
      </c>
      <c r="AC32" s="101">
        <v>31</v>
      </c>
      <c r="AD32" s="102">
        <v>40</v>
      </c>
      <c r="AE32" s="108">
        <v>62.5</v>
      </c>
      <c r="AF32" s="41">
        <v>100</v>
      </c>
      <c r="AG32" s="102">
        <v>43</v>
      </c>
      <c r="AH32" s="37">
        <v>80</v>
      </c>
      <c r="AJ32" s="37"/>
      <c r="AK32" s="37"/>
      <c r="AL32" s="42"/>
      <c r="AM32" s="21"/>
      <c r="AN32" s="21"/>
      <c r="AO32" s="21"/>
      <c r="AP32" s="21"/>
      <c r="AQ32" s="43"/>
      <c r="AR32" s="21"/>
      <c r="AS32" s="29"/>
      <c r="AT32" s="21"/>
      <c r="AU32" s="21"/>
      <c r="AV32" s="30"/>
      <c r="AW32" s="21"/>
      <c r="AX32" s="21"/>
      <c r="AY32" s="21"/>
      <c r="AZ32" s="21"/>
      <c r="BA32" s="21"/>
      <c r="BB32" s="21"/>
      <c r="BC32" s="21"/>
      <c r="BD32" s="29"/>
      <c r="BE32" s="29"/>
    </row>
    <row r="33" spans="1:57" ht="12.75">
      <c r="A33" s="9">
        <f t="shared" si="0"/>
        <v>27</v>
      </c>
      <c r="B33" s="38" t="s">
        <v>147</v>
      </c>
      <c r="C33" s="38"/>
      <c r="D33" s="38"/>
      <c r="E33" s="38" t="s">
        <v>148</v>
      </c>
      <c r="F33" s="38">
        <v>12315</v>
      </c>
      <c r="G33" s="41" t="s">
        <v>209</v>
      </c>
      <c r="H33" s="59">
        <v>1</v>
      </c>
      <c r="I33" s="38">
        <v>1</v>
      </c>
      <c r="J33" s="63"/>
      <c r="K33" s="38">
        <v>1</v>
      </c>
      <c r="L33" s="59">
        <v>1</v>
      </c>
      <c r="M33" s="38">
        <v>1</v>
      </c>
      <c r="N33" s="38">
        <v>1</v>
      </c>
      <c r="O33" s="38">
        <v>1</v>
      </c>
      <c r="P33" s="83"/>
      <c r="Q33" s="87">
        <v>1</v>
      </c>
      <c r="R33" s="83">
        <v>1</v>
      </c>
      <c r="S33" s="87">
        <v>1</v>
      </c>
      <c r="T33" s="87">
        <v>1</v>
      </c>
      <c r="U33" s="77">
        <v>1</v>
      </c>
      <c r="V33" s="87">
        <v>1</v>
      </c>
      <c r="W33" s="87">
        <v>1</v>
      </c>
      <c r="X33" s="83"/>
      <c r="Y33" s="87">
        <v>1</v>
      </c>
      <c r="Z33" s="87"/>
      <c r="AA33" s="96">
        <v>49</v>
      </c>
      <c r="AB33" s="97">
        <v>55</v>
      </c>
      <c r="AC33" s="97">
        <v>47</v>
      </c>
      <c r="AD33" s="46">
        <v>60</v>
      </c>
      <c r="AE33" s="37">
        <v>100</v>
      </c>
      <c r="AF33" s="41">
        <v>85</v>
      </c>
      <c r="AG33" s="41">
        <v>75</v>
      </c>
      <c r="AH33" s="37"/>
      <c r="AJ33" s="37"/>
      <c r="AK33" s="37"/>
      <c r="AL33" s="30"/>
      <c r="AM33" s="21"/>
      <c r="AN33" s="21"/>
      <c r="AO33" s="21"/>
      <c r="AP33" s="21"/>
      <c r="AQ33" s="21"/>
      <c r="AR33" s="21"/>
      <c r="AS33" s="29"/>
      <c r="AT33" s="21"/>
      <c r="AU33" s="21"/>
      <c r="AV33" s="21"/>
      <c r="AW33" s="21"/>
      <c r="AX33" s="21"/>
      <c r="AY33" s="21"/>
      <c r="AZ33" s="21"/>
      <c r="BA33" s="21"/>
      <c r="BB33" s="30"/>
      <c r="BC33" s="21"/>
      <c r="BD33" s="29"/>
      <c r="BE33" s="29"/>
    </row>
    <row r="34" spans="1:57" ht="12.75">
      <c r="A34" s="9">
        <f t="shared" si="0"/>
        <v>28</v>
      </c>
      <c r="B34" s="38" t="s">
        <v>128</v>
      </c>
      <c r="C34" s="38"/>
      <c r="D34" s="38"/>
      <c r="E34" s="38" t="s">
        <v>141</v>
      </c>
      <c r="F34" s="38">
        <v>10508</v>
      </c>
      <c r="G34" s="37" t="s">
        <v>207</v>
      </c>
      <c r="H34" s="38">
        <v>1</v>
      </c>
      <c r="I34" s="38">
        <v>1</v>
      </c>
      <c r="J34" s="63"/>
      <c r="K34" s="38">
        <v>1</v>
      </c>
      <c r="L34" s="59">
        <v>1</v>
      </c>
      <c r="M34" s="38">
        <v>1</v>
      </c>
      <c r="N34" s="38">
        <v>1</v>
      </c>
      <c r="O34" s="38">
        <v>1</v>
      </c>
      <c r="P34" s="83"/>
      <c r="Q34" s="87">
        <v>1</v>
      </c>
      <c r="R34" s="83">
        <v>1</v>
      </c>
      <c r="S34" s="77">
        <v>1</v>
      </c>
      <c r="T34" s="87">
        <v>1</v>
      </c>
      <c r="U34" s="77">
        <v>1</v>
      </c>
      <c r="V34" s="87">
        <v>1</v>
      </c>
      <c r="W34" s="87">
        <v>1</v>
      </c>
      <c r="X34" s="83"/>
      <c r="Y34" s="87">
        <v>1</v>
      </c>
      <c r="Z34" s="87"/>
      <c r="AA34" s="96">
        <v>46</v>
      </c>
      <c r="AB34" s="45">
        <v>60</v>
      </c>
      <c r="AC34" s="101">
        <v>40</v>
      </c>
      <c r="AD34" s="102">
        <v>45</v>
      </c>
      <c r="AE34" s="37">
        <v>97</v>
      </c>
      <c r="AF34" s="37"/>
      <c r="AG34" s="37">
        <v>81</v>
      </c>
      <c r="AH34" s="109">
        <v>85</v>
      </c>
      <c r="AJ34" s="37"/>
      <c r="AK34" s="37"/>
      <c r="AL34" s="42"/>
      <c r="AM34" s="21"/>
      <c r="AN34" s="21"/>
      <c r="AO34" s="21"/>
      <c r="AP34" s="21"/>
      <c r="AQ34" s="21"/>
      <c r="AR34" s="21"/>
      <c r="AS34" s="29"/>
      <c r="AT34" s="21"/>
      <c r="AU34" s="21"/>
      <c r="AV34" s="21"/>
      <c r="AW34" s="21"/>
      <c r="AX34" s="21"/>
      <c r="AY34" s="21"/>
      <c r="AZ34" s="21"/>
      <c r="BA34" s="21"/>
      <c r="BB34" s="30"/>
      <c r="BC34" s="21"/>
      <c r="BD34" s="29"/>
      <c r="BE34" s="29"/>
    </row>
    <row r="35" spans="1:57" ht="12.75">
      <c r="A35" s="9">
        <f t="shared" si="0"/>
        <v>29</v>
      </c>
      <c r="B35" s="30" t="s">
        <v>118</v>
      </c>
      <c r="C35" s="44"/>
      <c r="D35" s="30"/>
      <c r="E35" s="30" t="s">
        <v>149</v>
      </c>
      <c r="F35" s="30">
        <v>12317</v>
      </c>
      <c r="G35" s="37" t="s">
        <v>207</v>
      </c>
      <c r="H35" s="38">
        <v>1</v>
      </c>
      <c r="I35" s="38">
        <v>1</v>
      </c>
      <c r="J35" s="63"/>
      <c r="K35" s="38">
        <v>1</v>
      </c>
      <c r="L35" s="19">
        <v>1</v>
      </c>
      <c r="M35" s="38">
        <v>1</v>
      </c>
      <c r="N35" s="38">
        <v>1</v>
      </c>
      <c r="O35" s="38">
        <v>1</v>
      </c>
      <c r="P35" s="83"/>
      <c r="Q35" s="87">
        <v>1</v>
      </c>
      <c r="R35" s="83">
        <v>1</v>
      </c>
      <c r="S35" s="87">
        <v>1</v>
      </c>
      <c r="T35" s="87">
        <v>1</v>
      </c>
      <c r="U35" s="83">
        <v>1</v>
      </c>
      <c r="V35" s="87">
        <v>1</v>
      </c>
      <c r="W35" s="87">
        <v>1</v>
      </c>
      <c r="X35" s="83"/>
      <c r="Y35" s="87">
        <v>1</v>
      </c>
      <c r="Z35" s="87"/>
      <c r="AA35" s="30">
        <v>82</v>
      </c>
      <c r="AB35" s="97">
        <v>45</v>
      </c>
      <c r="AC35" s="45">
        <v>75</v>
      </c>
      <c r="AD35" s="37">
        <v>85</v>
      </c>
      <c r="AE35" s="37"/>
      <c r="AF35" s="37">
        <v>95</v>
      </c>
      <c r="AG35" s="37"/>
      <c r="AH35" s="37"/>
      <c r="AJ35" s="37"/>
      <c r="AK35" s="37"/>
      <c r="AL35" s="42"/>
      <c r="AM35" s="21"/>
      <c r="AN35" s="21"/>
      <c r="AO35" s="21"/>
      <c r="AP35" s="21"/>
      <c r="AQ35" s="21"/>
      <c r="AR35" s="21"/>
      <c r="AS35" s="29"/>
      <c r="AT35" s="21"/>
      <c r="AU35" s="21"/>
      <c r="AV35" s="30"/>
      <c r="AW35" s="21"/>
      <c r="AX35" s="21"/>
      <c r="AY35" s="30"/>
      <c r="AZ35" s="21"/>
      <c r="BA35" s="21"/>
      <c r="BB35" s="21"/>
      <c r="BC35" s="21"/>
      <c r="BD35" s="29"/>
      <c r="BE35" s="29"/>
    </row>
    <row r="36" spans="1:57" ht="12.75">
      <c r="A36" s="9">
        <f t="shared" si="0"/>
        <v>30</v>
      </c>
      <c r="B36" s="38" t="s">
        <v>140</v>
      </c>
      <c r="C36" s="38"/>
      <c r="D36" s="38"/>
      <c r="E36" s="38" t="s">
        <v>155</v>
      </c>
      <c r="F36" s="38">
        <v>12767</v>
      </c>
      <c r="G36" s="37" t="s">
        <v>207</v>
      </c>
      <c r="H36" s="38">
        <v>1</v>
      </c>
      <c r="I36" s="38">
        <v>1</v>
      </c>
      <c r="J36" s="63"/>
      <c r="K36" s="38">
        <v>1</v>
      </c>
      <c r="L36" s="19">
        <v>1</v>
      </c>
      <c r="M36" s="38">
        <v>1</v>
      </c>
      <c r="N36" s="38">
        <v>1</v>
      </c>
      <c r="O36" s="38">
        <v>1</v>
      </c>
      <c r="P36" s="83"/>
      <c r="Q36" s="87">
        <v>1</v>
      </c>
      <c r="R36" s="77">
        <v>1</v>
      </c>
      <c r="S36" s="87">
        <v>1</v>
      </c>
      <c r="T36" s="87">
        <v>1</v>
      </c>
      <c r="U36" s="83">
        <v>1</v>
      </c>
      <c r="V36" s="87">
        <v>1</v>
      </c>
      <c r="W36" s="87">
        <v>1</v>
      </c>
      <c r="X36" s="83"/>
      <c r="Y36" s="87">
        <v>1</v>
      </c>
      <c r="Z36" s="87"/>
      <c r="AA36" s="96">
        <v>47</v>
      </c>
      <c r="AB36" s="45">
        <v>75</v>
      </c>
      <c r="AC36" s="101">
        <v>56</v>
      </c>
      <c r="AD36" s="41">
        <v>100</v>
      </c>
      <c r="AE36" s="37">
        <v>97</v>
      </c>
      <c r="AF36" s="41"/>
      <c r="AG36" s="41">
        <v>100</v>
      </c>
      <c r="AH36" s="37"/>
      <c r="AJ36" s="37"/>
      <c r="AK36" s="37"/>
      <c r="AL36" s="42"/>
      <c r="AM36" s="21"/>
      <c r="AN36" s="21"/>
      <c r="AO36" s="43"/>
      <c r="AP36" s="21"/>
      <c r="AQ36" s="21"/>
      <c r="AR36" s="21"/>
      <c r="AS36" s="29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9"/>
      <c r="BE36" s="29"/>
    </row>
    <row r="37" spans="1:57" ht="12.75">
      <c r="A37" s="9">
        <f t="shared" si="0"/>
        <v>31</v>
      </c>
      <c r="B37" s="38" t="s">
        <v>98</v>
      </c>
      <c r="C37" s="38"/>
      <c r="D37" s="38"/>
      <c r="E37" s="38" t="s">
        <v>99</v>
      </c>
      <c r="F37" s="38">
        <v>11410</v>
      </c>
      <c r="G37" s="37" t="s">
        <v>207</v>
      </c>
      <c r="H37" s="38">
        <v>1</v>
      </c>
      <c r="I37" s="38">
        <v>1</v>
      </c>
      <c r="J37" s="63"/>
      <c r="K37" s="38">
        <v>1</v>
      </c>
      <c r="L37" s="19">
        <v>1</v>
      </c>
      <c r="M37" s="38">
        <v>1</v>
      </c>
      <c r="N37" s="38">
        <v>1</v>
      </c>
      <c r="O37" s="38">
        <v>1</v>
      </c>
      <c r="P37" s="83"/>
      <c r="Q37" s="87">
        <v>1</v>
      </c>
      <c r="R37" s="77">
        <v>1</v>
      </c>
      <c r="S37" s="87">
        <v>1</v>
      </c>
      <c r="T37" s="87">
        <v>1</v>
      </c>
      <c r="U37" s="77">
        <v>1</v>
      </c>
      <c r="V37" s="87">
        <v>1</v>
      </c>
      <c r="W37" s="87">
        <v>1</v>
      </c>
      <c r="X37" s="83"/>
      <c r="Y37" s="87">
        <v>1</v>
      </c>
      <c r="Z37" s="87"/>
      <c r="AA37" s="96">
        <v>45</v>
      </c>
      <c r="AB37" s="97">
        <v>0</v>
      </c>
      <c r="AC37" s="40">
        <v>62</v>
      </c>
      <c r="AD37" s="41">
        <v>100</v>
      </c>
      <c r="AE37" s="37">
        <v>100</v>
      </c>
      <c r="AF37" s="41">
        <v>100</v>
      </c>
      <c r="AG37" s="41"/>
      <c r="AH37" s="37"/>
      <c r="AJ37" s="37"/>
      <c r="AK37" s="37"/>
      <c r="AL37" s="42"/>
      <c r="AM37" s="21"/>
      <c r="AN37" s="21"/>
      <c r="AO37" s="21"/>
      <c r="AP37" s="21"/>
      <c r="AQ37" s="21"/>
      <c r="AR37" s="21"/>
      <c r="AS37" s="29"/>
      <c r="AT37" s="30"/>
      <c r="AU37" s="30"/>
      <c r="AV37" s="21"/>
      <c r="AW37" s="21"/>
      <c r="AX37" s="21"/>
      <c r="AY37" s="21"/>
      <c r="AZ37" s="21"/>
      <c r="BA37" s="21"/>
      <c r="BB37" s="21"/>
      <c r="BC37" s="21"/>
      <c r="BD37" s="29"/>
      <c r="BE37" s="29"/>
    </row>
    <row r="38" spans="1:57" ht="12.75">
      <c r="A38" s="9">
        <f t="shared" si="0"/>
        <v>32</v>
      </c>
      <c r="B38" s="38" t="s">
        <v>137</v>
      </c>
      <c r="C38" s="38"/>
      <c r="D38" s="38"/>
      <c r="E38" s="38" t="s">
        <v>163</v>
      </c>
      <c r="F38" s="38">
        <v>11887</v>
      </c>
      <c r="G38" s="37" t="s">
        <v>207</v>
      </c>
      <c r="H38" s="38">
        <v>1</v>
      </c>
      <c r="I38" s="38">
        <v>1</v>
      </c>
      <c r="J38" s="63"/>
      <c r="K38" s="38">
        <v>1</v>
      </c>
      <c r="L38" s="19">
        <v>1</v>
      </c>
      <c r="M38" s="38">
        <v>1</v>
      </c>
      <c r="N38" s="38">
        <v>1</v>
      </c>
      <c r="O38" s="38">
        <v>1</v>
      </c>
      <c r="P38" s="83"/>
      <c r="Q38" s="87">
        <v>1</v>
      </c>
      <c r="R38" s="83">
        <v>1</v>
      </c>
      <c r="S38" s="77">
        <v>1</v>
      </c>
      <c r="T38" s="87">
        <v>1</v>
      </c>
      <c r="U38" s="83">
        <v>1</v>
      </c>
      <c r="V38" s="87">
        <v>1</v>
      </c>
      <c r="W38" s="87">
        <v>1</v>
      </c>
      <c r="X38" s="83"/>
      <c r="Y38" s="87">
        <v>1</v>
      </c>
      <c r="Z38" s="87"/>
      <c r="AA38" s="96">
        <v>41</v>
      </c>
      <c r="AB38" s="97">
        <v>15</v>
      </c>
      <c r="AC38" s="101">
        <v>41</v>
      </c>
      <c r="AD38" s="41">
        <v>80</v>
      </c>
      <c r="AE38" s="37">
        <v>78</v>
      </c>
      <c r="AF38" s="37">
        <v>100</v>
      </c>
      <c r="AG38" s="37">
        <v>80</v>
      </c>
      <c r="AH38" s="37"/>
      <c r="AJ38" s="37"/>
      <c r="AK38" s="37"/>
      <c r="AL38" s="47"/>
      <c r="AM38" s="21"/>
      <c r="AN38" s="21"/>
      <c r="AO38" s="43"/>
      <c r="AP38" s="21"/>
      <c r="AQ38" s="21"/>
      <c r="AR38" s="21"/>
      <c r="AS38" s="29"/>
      <c r="AT38" s="30"/>
      <c r="AU38" s="30"/>
      <c r="AV38" s="30"/>
      <c r="AW38" s="30"/>
      <c r="AX38" s="30"/>
      <c r="AY38" s="30"/>
      <c r="AZ38" s="21"/>
      <c r="BA38" s="21"/>
      <c r="BB38" s="21"/>
      <c r="BC38" s="21"/>
      <c r="BD38" s="18"/>
      <c r="BE38" s="29"/>
    </row>
    <row r="39" spans="1:57" ht="12.75">
      <c r="A39" s="9">
        <f t="shared" si="0"/>
        <v>33</v>
      </c>
      <c r="B39" s="38" t="s">
        <v>131</v>
      </c>
      <c r="C39" s="38"/>
      <c r="D39" s="38"/>
      <c r="E39" s="38"/>
      <c r="F39" s="38"/>
      <c r="G39" s="77" t="s">
        <v>204</v>
      </c>
      <c r="H39" s="38">
        <v>1</v>
      </c>
      <c r="I39" s="59"/>
      <c r="J39" s="63"/>
      <c r="K39" s="59"/>
      <c r="L39" s="59"/>
      <c r="M39" s="77"/>
      <c r="N39" s="77"/>
      <c r="O39" s="77"/>
      <c r="P39" s="83"/>
      <c r="Q39" s="87"/>
      <c r="R39" s="77"/>
      <c r="S39" s="77"/>
      <c r="T39" s="77"/>
      <c r="U39" s="77"/>
      <c r="V39" s="77"/>
      <c r="W39" s="77"/>
      <c r="X39" s="83"/>
      <c r="Y39" s="77"/>
      <c r="Z39" s="77"/>
      <c r="AA39" s="77"/>
      <c r="AB39" s="77"/>
      <c r="AC39" s="77"/>
      <c r="AD39" s="77"/>
      <c r="AE39" s="106"/>
      <c r="AF39" s="106"/>
      <c r="AG39" s="106"/>
      <c r="AH39" s="106"/>
      <c r="AJ39" s="77"/>
      <c r="AK39" s="37"/>
      <c r="AL39" s="47"/>
      <c r="AM39" s="21"/>
      <c r="AN39" s="21"/>
      <c r="AO39" s="21"/>
      <c r="AP39" s="21"/>
      <c r="AQ39" s="21"/>
      <c r="AR39" s="21"/>
      <c r="AS39" s="29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9"/>
      <c r="BE39" s="29"/>
    </row>
    <row r="40" spans="1:57" ht="12.75">
      <c r="A40" s="9">
        <f t="shared" si="0"/>
        <v>34</v>
      </c>
      <c r="B40" s="38" t="s">
        <v>130</v>
      </c>
      <c r="C40" s="38"/>
      <c r="D40" s="38"/>
      <c r="E40" s="38"/>
      <c r="F40" s="38"/>
      <c r="G40" s="77" t="s">
        <v>204</v>
      </c>
      <c r="H40" s="38">
        <v>1</v>
      </c>
      <c r="I40" s="59"/>
      <c r="J40" s="63"/>
      <c r="K40" s="59"/>
      <c r="L40" s="59"/>
      <c r="M40" s="77"/>
      <c r="N40" s="77"/>
      <c r="O40" s="77"/>
      <c r="P40" s="83"/>
      <c r="Q40" s="87"/>
      <c r="R40" s="77"/>
      <c r="S40" s="77"/>
      <c r="T40" s="77"/>
      <c r="U40" s="77"/>
      <c r="V40" s="77"/>
      <c r="W40" s="77"/>
      <c r="X40" s="83"/>
      <c r="Y40" s="77"/>
      <c r="Z40" s="77"/>
      <c r="AA40" s="77"/>
      <c r="AB40" s="77"/>
      <c r="AC40" s="77"/>
      <c r="AD40" s="77"/>
      <c r="AE40" s="106"/>
      <c r="AF40" s="106"/>
      <c r="AG40" s="106"/>
      <c r="AH40" s="106"/>
      <c r="AJ40" s="77"/>
      <c r="AK40" s="41"/>
      <c r="AL40" s="47"/>
      <c r="AM40" s="21"/>
      <c r="AN40" s="21"/>
      <c r="AO40" s="21"/>
      <c r="AP40" s="21"/>
      <c r="AQ40" s="21"/>
      <c r="AR40" s="21"/>
      <c r="AS40" s="29"/>
      <c r="AT40" s="21"/>
      <c r="AU40" s="21"/>
      <c r="AV40" s="21"/>
      <c r="AW40" s="21"/>
      <c r="AX40" s="21"/>
      <c r="AY40" s="21"/>
      <c r="AZ40" s="21"/>
      <c r="BA40" s="21"/>
      <c r="BB40" s="43"/>
      <c r="BC40" s="21"/>
      <c r="BD40" s="29"/>
      <c r="BE40" s="29"/>
    </row>
    <row r="41" spans="1:57" ht="12.75">
      <c r="A41" s="9">
        <f t="shared" si="0"/>
        <v>35</v>
      </c>
      <c r="B41" s="38"/>
      <c r="C41" s="38"/>
      <c r="D41" s="38"/>
      <c r="E41" s="38"/>
      <c r="F41" s="38"/>
      <c r="G41" s="37"/>
      <c r="H41" s="38"/>
      <c r="I41" s="38"/>
      <c r="J41" s="63"/>
      <c r="K41" s="38"/>
      <c r="L41" s="19"/>
      <c r="M41" s="38"/>
      <c r="N41" s="38"/>
      <c r="O41" s="38"/>
      <c r="P41" s="83"/>
      <c r="Q41" s="87"/>
      <c r="R41" s="83"/>
      <c r="S41" s="87"/>
      <c r="T41" s="87"/>
      <c r="U41" s="83"/>
      <c r="V41" s="87"/>
      <c r="W41" s="87"/>
      <c r="X41" s="83"/>
      <c r="Y41" s="87"/>
      <c r="Z41" s="87"/>
      <c r="AA41" s="22"/>
      <c r="AB41" s="39"/>
      <c r="AC41" s="40"/>
      <c r="AD41" s="41"/>
      <c r="AE41" s="37"/>
      <c r="AF41" s="37"/>
      <c r="AG41" s="37"/>
      <c r="AH41" s="37"/>
      <c r="AJ41" s="37"/>
      <c r="AK41" s="37"/>
      <c r="AL41" s="47"/>
      <c r="AM41" s="21"/>
      <c r="AN41" s="43"/>
      <c r="AO41" s="21"/>
      <c r="AP41" s="21"/>
      <c r="AQ41" s="21"/>
      <c r="AR41" s="21"/>
      <c r="AS41" s="29"/>
      <c r="AT41" s="21"/>
      <c r="AU41" s="21"/>
      <c r="AV41" s="21"/>
      <c r="AW41" s="21"/>
      <c r="AX41" s="29"/>
      <c r="AY41" s="21"/>
      <c r="AZ41" s="21"/>
      <c r="BA41" s="21"/>
      <c r="BB41" s="21"/>
      <c r="BC41" s="21"/>
      <c r="BD41" s="18"/>
      <c r="BE41" s="29"/>
    </row>
    <row r="42" spans="1:57" ht="12.75">
      <c r="A42" s="9">
        <f t="shared" si="0"/>
        <v>36</v>
      </c>
      <c r="B42" s="6"/>
      <c r="C42" s="6"/>
      <c r="D42" s="6"/>
      <c r="E42" s="6"/>
      <c r="F42" s="6"/>
      <c r="G42" s="30"/>
      <c r="H42" s="6"/>
      <c r="I42" s="6"/>
      <c r="J42" s="63"/>
      <c r="K42" s="6"/>
      <c r="L42" s="19"/>
      <c r="M42" s="38"/>
      <c r="N42" s="38"/>
      <c r="O42" s="38"/>
      <c r="P42" s="83"/>
      <c r="Q42" s="87"/>
      <c r="R42" s="83"/>
      <c r="S42" s="87"/>
      <c r="T42" s="87"/>
      <c r="U42" s="83"/>
      <c r="V42" s="87"/>
      <c r="W42" s="87"/>
      <c r="X42" s="83"/>
      <c r="Y42" s="87"/>
      <c r="Z42" s="87"/>
      <c r="AA42" s="22"/>
      <c r="AB42" s="39"/>
      <c r="AC42" s="45"/>
      <c r="AD42" s="41"/>
      <c r="AE42" s="37"/>
      <c r="AF42" s="107"/>
      <c r="AG42" s="107"/>
      <c r="AH42" s="41"/>
      <c r="AJ42" s="30"/>
      <c r="AK42" s="30"/>
      <c r="AL42" s="42"/>
      <c r="AM42" s="21"/>
      <c r="AN42" s="30"/>
      <c r="AO42" s="21"/>
      <c r="AP42" s="21"/>
      <c r="AQ42" s="21"/>
      <c r="AR42" s="21"/>
      <c r="AS42" s="29"/>
      <c r="AT42" s="21"/>
      <c r="AU42" s="21"/>
      <c r="AV42" s="21"/>
      <c r="AW42" s="21"/>
      <c r="AX42" s="21"/>
      <c r="AY42" s="30"/>
      <c r="AZ42" s="50"/>
      <c r="BA42" s="30"/>
      <c r="BB42" s="51"/>
      <c r="BC42" s="21"/>
      <c r="BD42" s="29"/>
      <c r="BE42" s="29"/>
    </row>
    <row r="43" spans="1:55" ht="12.75">
      <c r="A43" s="9">
        <f t="shared" si="0"/>
        <v>37</v>
      </c>
      <c r="B43" s="6"/>
      <c r="C43" s="6"/>
      <c r="D43" s="6"/>
      <c r="E43" s="6"/>
      <c r="F43" s="6"/>
      <c r="G43" s="25"/>
      <c r="H43" s="6"/>
      <c r="I43" s="6"/>
      <c r="J43" s="63"/>
      <c r="K43" s="6"/>
      <c r="L43" s="19"/>
      <c r="M43" s="6"/>
      <c r="N43" s="6"/>
      <c r="O43" s="6"/>
      <c r="P43" s="83"/>
      <c r="Q43" s="87"/>
      <c r="R43" s="83"/>
      <c r="S43" s="87"/>
      <c r="T43" s="87"/>
      <c r="U43" s="83"/>
      <c r="V43" s="87"/>
      <c r="W43" s="87"/>
      <c r="X43" s="83"/>
      <c r="Y43" s="87"/>
      <c r="Z43" s="87"/>
      <c r="AA43" s="15"/>
      <c r="AB43" s="16"/>
      <c r="AC43" s="16"/>
      <c r="AD43" s="25"/>
      <c r="AE43" s="25"/>
      <c r="AF43" s="25"/>
      <c r="AG43" s="25"/>
      <c r="AH43" s="25"/>
      <c r="AJ43" s="25"/>
      <c r="AK43" s="25"/>
      <c r="AL43" s="15"/>
      <c r="AM43" s="15"/>
      <c r="AN43" s="15"/>
      <c r="AO43" s="15"/>
      <c r="AP43" s="15"/>
      <c r="AQ43" s="15"/>
      <c r="AR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2.75">
      <c r="A44" s="9">
        <f>A43+1</f>
        <v>38</v>
      </c>
      <c r="B44" s="12"/>
      <c r="C44" s="13"/>
      <c r="D44" s="12"/>
      <c r="E44" s="12"/>
      <c r="F44" s="12"/>
      <c r="G44" s="25"/>
      <c r="H44" s="12"/>
      <c r="I44" s="12"/>
      <c r="J44" s="64"/>
      <c r="K44" s="12"/>
      <c r="L44" s="67"/>
      <c r="M44" s="6"/>
      <c r="N44" s="6"/>
      <c r="O44" s="6"/>
      <c r="P44" s="83"/>
      <c r="Q44" s="87"/>
      <c r="R44" s="83"/>
      <c r="S44" s="87"/>
      <c r="T44" s="87"/>
      <c r="U44" s="83"/>
      <c r="V44" s="87"/>
      <c r="W44" s="87"/>
      <c r="X44" s="83"/>
      <c r="Y44" s="87"/>
      <c r="Z44" s="87"/>
      <c r="AA44" s="15"/>
      <c r="AB44" s="16"/>
      <c r="AC44" s="16"/>
      <c r="AD44" s="25"/>
      <c r="AE44" s="25"/>
      <c r="AF44" s="25"/>
      <c r="AG44" s="25"/>
      <c r="AH44" s="25"/>
      <c r="AJ44" s="25"/>
      <c r="AK44" s="25"/>
      <c r="AL44" s="15"/>
      <c r="AM44" s="15"/>
      <c r="AN44" s="15"/>
      <c r="AO44" s="15"/>
      <c r="AP44" s="15"/>
      <c r="AQ44" s="15"/>
      <c r="AR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12.75">
      <c r="A45" s="9">
        <f>A44+1</f>
        <v>39</v>
      </c>
      <c r="B45" s="6"/>
      <c r="C45" s="6"/>
      <c r="D45" s="6"/>
      <c r="E45" s="6"/>
      <c r="F45" s="6"/>
      <c r="G45" s="25"/>
      <c r="H45" s="6"/>
      <c r="I45" s="6"/>
      <c r="J45" s="63"/>
      <c r="K45" s="6"/>
      <c r="L45" s="19"/>
      <c r="M45" s="12"/>
      <c r="N45" s="12"/>
      <c r="O45" s="12"/>
      <c r="P45" s="84"/>
      <c r="Q45" s="93"/>
      <c r="R45" s="84"/>
      <c r="S45" s="93"/>
      <c r="T45" s="93"/>
      <c r="U45" s="84"/>
      <c r="V45" s="93"/>
      <c r="W45" s="93"/>
      <c r="X45" s="84"/>
      <c r="Y45" s="93"/>
      <c r="Z45" s="93"/>
      <c r="AA45" s="15"/>
      <c r="AB45" s="16"/>
      <c r="AC45" s="16"/>
      <c r="AD45" s="25"/>
      <c r="AE45" s="25"/>
      <c r="AF45" s="25"/>
      <c r="AG45" s="25"/>
      <c r="AH45" s="25"/>
      <c r="AJ45" s="25"/>
      <c r="AK45" s="25"/>
      <c r="AL45" s="15"/>
      <c r="AM45" s="15"/>
      <c r="AN45" s="15"/>
      <c r="AO45" s="15"/>
      <c r="AP45" s="15"/>
      <c r="AQ45" s="15"/>
      <c r="AR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s="14" customFormat="1" ht="12.75">
      <c r="A46" s="9"/>
      <c r="B46" s="8" t="s">
        <v>167</v>
      </c>
      <c r="C46" s="8"/>
      <c r="D46" s="8"/>
      <c r="E46" s="8"/>
      <c r="F46" s="8"/>
      <c r="G46" s="26"/>
      <c r="H46" s="17">
        <f>SUM(H7:H45)</f>
        <v>33</v>
      </c>
      <c r="I46" s="17">
        <f>SUM(I7:I45)</f>
        <v>29</v>
      </c>
      <c r="J46" s="65"/>
      <c r="K46" s="17">
        <f aca="true" t="shared" si="1" ref="K46:P46">SUM(K7:K45)</f>
        <v>30</v>
      </c>
      <c r="L46" s="17">
        <f t="shared" si="1"/>
        <v>30</v>
      </c>
      <c r="M46" s="17">
        <f t="shared" si="1"/>
        <v>30</v>
      </c>
      <c r="N46" s="17">
        <f t="shared" si="1"/>
        <v>30</v>
      </c>
      <c r="O46" s="17">
        <f t="shared" si="1"/>
        <v>30</v>
      </c>
      <c r="P46" s="17">
        <f t="shared" si="1"/>
        <v>12</v>
      </c>
      <c r="Q46" s="17">
        <f>SUM(Q7:Q45)</f>
        <v>29</v>
      </c>
      <c r="R46" s="99">
        <f>SUM(R7:R45)</f>
        <v>30</v>
      </c>
      <c r="S46" s="17">
        <f>COUNT(S7:S45)</f>
        <v>30</v>
      </c>
      <c r="T46" s="17">
        <f>COUNT(T7:T45)</f>
        <v>30</v>
      </c>
      <c r="U46" s="17">
        <f>COUNT(U7:U45)</f>
        <v>30</v>
      </c>
      <c r="V46" s="17">
        <f>COUNT(V7:V45)</f>
        <v>29</v>
      </c>
      <c r="W46" s="17">
        <f>COUNT(W7:W45)</f>
        <v>30</v>
      </c>
      <c r="X46" s="17"/>
      <c r="Y46" s="17">
        <f aca="true" t="shared" si="2" ref="Y46:AD46">COUNT(Y7:Y45)</f>
        <v>29</v>
      </c>
      <c r="Z46" s="17">
        <f t="shared" si="2"/>
        <v>0</v>
      </c>
      <c r="AA46" s="17">
        <f t="shared" si="2"/>
        <v>29</v>
      </c>
      <c r="AB46" s="17">
        <f t="shared" si="2"/>
        <v>29</v>
      </c>
      <c r="AC46" s="17">
        <f t="shared" si="2"/>
        <v>29</v>
      </c>
      <c r="AD46" s="17">
        <f t="shared" si="2"/>
        <v>29</v>
      </c>
      <c r="AE46" s="17"/>
      <c r="AF46" s="17"/>
      <c r="AG46" s="17"/>
      <c r="AH46" s="26"/>
      <c r="AJ46" s="26"/>
      <c r="AK46" s="26"/>
      <c r="AL46" s="17"/>
      <c r="AM46" s="15"/>
      <c r="AN46" s="17">
        <f>COUNTBLANK(AN7:AN38)</f>
        <v>31</v>
      </c>
      <c r="AO46" s="15" t="e">
        <f>38-#REF!</f>
        <v>#REF!</v>
      </c>
      <c r="AP46" s="15" t="e">
        <f>38-#REF!</f>
        <v>#REF!</v>
      </c>
      <c r="AQ46" s="15" t="e">
        <f>38-#REF!</f>
        <v>#REF!</v>
      </c>
      <c r="AR46" s="15" t="e">
        <f>38-#REF!</f>
        <v>#REF!</v>
      </c>
      <c r="AT46" s="15" t="s">
        <v>91</v>
      </c>
      <c r="AU46" s="17"/>
      <c r="AV46" s="17"/>
      <c r="AW46" s="17"/>
      <c r="AX46" s="17"/>
      <c r="AY46" s="17"/>
      <c r="AZ46" s="17"/>
      <c r="BA46" s="17"/>
      <c r="BB46" s="17"/>
      <c r="BC46" s="17"/>
    </row>
    <row r="47" spans="1:55" ht="12.75">
      <c r="A47" s="9"/>
      <c r="C47" s="6"/>
      <c r="D47" s="6"/>
      <c r="E47" s="6"/>
      <c r="F47" s="6"/>
      <c r="G47" s="2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5"/>
      <c r="AB47" s="20"/>
      <c r="AC47" s="20"/>
      <c r="AD47" s="27"/>
      <c r="AE47" s="15"/>
      <c r="AF47" s="15"/>
      <c r="AG47" s="15"/>
      <c r="AH47" s="25"/>
      <c r="AJ47" s="27"/>
      <c r="AK47" s="27"/>
      <c r="AL47" s="24"/>
      <c r="AM47" s="15"/>
      <c r="AN47" s="24">
        <f>34-AN46</f>
        <v>3</v>
      </c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ht="12.75">
      <c r="A48" s="9"/>
      <c r="B48" s="6" t="s">
        <v>168</v>
      </c>
      <c r="C48" s="6"/>
      <c r="D48" s="6"/>
      <c r="E48" s="6"/>
      <c r="F48" s="6"/>
      <c r="G48" s="25"/>
      <c r="H48" s="6">
        <f>$A$40-H46</f>
        <v>1</v>
      </c>
      <c r="I48" s="6">
        <f>$A$40-I46</f>
        <v>5</v>
      </c>
      <c r="J48" s="6"/>
      <c r="K48" s="6">
        <f>$A$40-K46</f>
        <v>4</v>
      </c>
      <c r="L48" s="6">
        <f>$A$40-L46</f>
        <v>4</v>
      </c>
      <c r="M48" s="6">
        <f>$A$40-M46</f>
        <v>4</v>
      </c>
      <c r="N48" s="6">
        <f>$A$40-N46</f>
        <v>4</v>
      </c>
      <c r="O48" s="6">
        <f>$A$40-O46</f>
        <v>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5"/>
      <c r="AB48" s="16"/>
      <c r="AC48" s="16"/>
      <c r="AD48" s="25"/>
      <c r="AE48" s="15"/>
      <c r="AF48" s="15"/>
      <c r="AG48" s="15"/>
      <c r="AH48" s="25"/>
      <c r="AJ48" s="25"/>
      <c r="AK48" s="25"/>
      <c r="AL48" s="15"/>
      <c r="AM48" s="15"/>
      <c r="AN48" s="15"/>
      <c r="AO48" s="16" t="e">
        <f>AO46/38*100</f>
        <v>#REF!</v>
      </c>
      <c r="AP48" s="16" t="e">
        <f>AP46/38*100</f>
        <v>#REF!</v>
      </c>
      <c r="AQ48" s="16" t="e">
        <f>AQ46/38*100</f>
        <v>#REF!</v>
      </c>
      <c r="AR48" s="16" t="e">
        <f>AR46/38*100</f>
        <v>#REF!</v>
      </c>
      <c r="AT48" s="15" t="s">
        <v>90</v>
      </c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ht="12.75">
      <c r="A49" s="9"/>
      <c r="B49" s="6" t="s">
        <v>87</v>
      </c>
      <c r="C49" s="6"/>
      <c r="D49" s="6"/>
      <c r="E49" s="6"/>
      <c r="F49" s="6"/>
      <c r="G49" s="25"/>
      <c r="H49" s="68">
        <f>H48/$A$40*100</f>
        <v>2.941176470588235</v>
      </c>
      <c r="I49" s="68">
        <f>I48/$A$40*100</f>
        <v>14.705882352941178</v>
      </c>
      <c r="J49" s="68"/>
      <c r="K49" s="68">
        <f>K48/$A$40*100</f>
        <v>11.76470588235294</v>
      </c>
      <c r="L49" s="68">
        <f>L48/$A$40*100</f>
        <v>11.76470588235294</v>
      </c>
      <c r="M49" s="68">
        <f>M48/$A$40*100</f>
        <v>11.76470588235294</v>
      </c>
      <c r="N49" s="68">
        <f>N48/$A$40*100</f>
        <v>11.76470588235294</v>
      </c>
      <c r="O49" s="68">
        <f>O48/$A$40*100</f>
        <v>11.76470588235294</v>
      </c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15"/>
      <c r="AB49" s="16"/>
      <c r="AC49" s="16"/>
      <c r="AD49" s="25"/>
      <c r="AE49" s="15"/>
      <c r="AF49" s="15"/>
      <c r="AG49" s="15"/>
      <c r="AH49" s="25"/>
      <c r="AJ49" s="25"/>
      <c r="AK49" s="25"/>
      <c r="AL49" s="15"/>
      <c r="AM49" s="15"/>
      <c r="AN49" s="15"/>
      <c r="AO49" s="15"/>
      <c r="AP49" s="15"/>
      <c r="AQ49" s="15"/>
      <c r="AR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ht="12.75">
      <c r="A50" s="9"/>
      <c r="B50" s="12" t="s">
        <v>180</v>
      </c>
      <c r="C50" s="12"/>
      <c r="D50" s="12"/>
      <c r="E50" s="12"/>
      <c r="F50" s="12"/>
      <c r="G50" s="25"/>
      <c r="H50" s="78">
        <f aca="true" t="shared" si="3" ref="H50:O50">H46/30*100</f>
        <v>110.00000000000001</v>
      </c>
      <c r="I50" s="78">
        <f t="shared" si="3"/>
        <v>96.66666666666667</v>
      </c>
      <c r="J50" s="78">
        <f t="shared" si="3"/>
        <v>0</v>
      </c>
      <c r="K50" s="78">
        <f t="shared" si="3"/>
        <v>100</v>
      </c>
      <c r="L50" s="78">
        <f t="shared" si="3"/>
        <v>100</v>
      </c>
      <c r="M50" s="78">
        <f t="shared" si="3"/>
        <v>100</v>
      </c>
      <c r="N50" s="78">
        <f t="shared" si="3"/>
        <v>100</v>
      </c>
      <c r="O50" s="78">
        <f t="shared" si="3"/>
        <v>100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5"/>
      <c r="AB50" s="15"/>
      <c r="AC50" s="15"/>
      <c r="AD50" s="25"/>
      <c r="AE50" s="15"/>
      <c r="AF50" s="15"/>
      <c r="AG50" s="15"/>
      <c r="AH50" s="25"/>
      <c r="AJ50" s="25"/>
      <c r="AK50" s="25"/>
      <c r="AL50" s="15"/>
      <c r="AM50" s="15"/>
      <c r="AN50" s="15"/>
      <c r="AO50" s="15"/>
      <c r="AP50" s="15"/>
      <c r="AQ50" s="15"/>
      <c r="AR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ht="12.75">
      <c r="A51" s="9"/>
      <c r="B51" s="12"/>
      <c r="C51" s="12"/>
      <c r="D51" s="12"/>
      <c r="E51" s="12"/>
      <c r="F51" s="12"/>
      <c r="G51" s="2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5"/>
      <c r="AB51" s="15"/>
      <c r="AC51" s="15"/>
      <c r="AD51" s="25"/>
      <c r="AE51" s="15"/>
      <c r="AF51" s="15"/>
      <c r="AG51" s="15"/>
      <c r="AH51" s="25"/>
      <c r="AJ51" s="25"/>
      <c r="AK51" s="25"/>
      <c r="AL51" s="15"/>
      <c r="AM51" s="15"/>
      <c r="AN51" s="15"/>
      <c r="AO51" s="15"/>
      <c r="AP51" s="15"/>
      <c r="AQ51" s="15"/>
      <c r="AR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ht="12.75">
      <c r="A52" s="9"/>
      <c r="B52" s="19"/>
      <c r="C52" s="12"/>
      <c r="D52" s="12"/>
      <c r="E52" s="12"/>
      <c r="F52" s="12"/>
      <c r="G52" s="2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5"/>
      <c r="AB52" s="15"/>
      <c r="AC52" s="15"/>
      <c r="AD52" s="25"/>
      <c r="AE52" s="15"/>
      <c r="AF52" s="15"/>
      <c r="AG52" s="15"/>
      <c r="AH52" s="25"/>
      <c r="AJ52" s="25"/>
      <c r="AK52" s="25"/>
      <c r="AL52" s="15"/>
      <c r="AM52" s="15"/>
      <c r="AN52" s="15"/>
      <c r="AO52" s="15"/>
      <c r="AP52" s="15"/>
      <c r="AQ52" s="15"/>
      <c r="AR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ht="12.75">
      <c r="A53" s="9"/>
      <c r="B53" s="12"/>
      <c r="C53" s="12"/>
      <c r="D53" s="12"/>
      <c r="E53" s="12"/>
      <c r="F53" s="12"/>
      <c r="G53" s="2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5"/>
      <c r="AB53" s="15"/>
      <c r="AC53" s="15"/>
      <c r="AD53" s="25"/>
      <c r="AE53" s="15"/>
      <c r="AF53" s="15"/>
      <c r="AG53" s="15"/>
      <c r="AH53" s="25"/>
      <c r="AJ53" s="25"/>
      <c r="AK53" s="25"/>
      <c r="AL53" s="15"/>
      <c r="AM53" s="15"/>
      <c r="AN53" s="15"/>
      <c r="AO53" s="15"/>
      <c r="AP53" s="15"/>
      <c r="AQ53" s="15"/>
      <c r="AR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ht="12.75">
      <c r="A54" s="9"/>
      <c r="B54" s="12"/>
      <c r="C54" s="12"/>
      <c r="D54" s="12"/>
      <c r="E54" s="12"/>
      <c r="F54" s="12"/>
      <c r="G54" s="2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5"/>
      <c r="AB54" s="15"/>
      <c r="AC54" s="15"/>
      <c r="AD54" s="25"/>
      <c r="AE54" s="15"/>
      <c r="AF54" s="15"/>
      <c r="AG54" s="15"/>
      <c r="AH54" s="25"/>
      <c r="AJ54" s="25"/>
      <c r="AK54" s="25"/>
      <c r="AL54" s="15"/>
      <c r="AM54" s="15"/>
      <c r="AN54" s="15"/>
      <c r="AO54" s="15"/>
      <c r="AP54" s="15"/>
      <c r="AQ54" s="15"/>
      <c r="AR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ht="12.75">
      <c r="A55" s="9"/>
      <c r="B55" s="12"/>
      <c r="C55" s="12"/>
      <c r="D55" s="12"/>
      <c r="E55" s="12"/>
      <c r="F55" s="12"/>
      <c r="G55" s="2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5"/>
      <c r="AB55" s="15"/>
      <c r="AC55" s="15"/>
      <c r="AD55" s="25"/>
      <c r="AE55" s="15"/>
      <c r="AF55" s="15"/>
      <c r="AG55" s="15"/>
      <c r="AH55" s="25"/>
      <c r="AJ55" s="25"/>
      <c r="AK55" s="25"/>
      <c r="AL55" s="15"/>
      <c r="AM55" s="15"/>
      <c r="AN55" s="15"/>
      <c r="AO55" s="15"/>
      <c r="AP55" s="15"/>
      <c r="AQ55" s="15"/>
      <c r="AR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7:55" s="14" customFormat="1" ht="12.75">
      <c r="G56" s="25"/>
      <c r="AA56" s="17"/>
      <c r="AB56" s="17"/>
      <c r="AC56" s="17"/>
      <c r="AD56" s="26"/>
      <c r="AE56" s="17"/>
      <c r="AF56" s="17"/>
      <c r="AG56" s="17"/>
      <c r="AH56" s="25"/>
      <c r="AJ56" s="25"/>
      <c r="AK56" s="25"/>
      <c r="AL56" s="15"/>
      <c r="AM56" s="15"/>
      <c r="AN56" s="15"/>
      <c r="AO56" s="17"/>
      <c r="AP56" s="17"/>
      <c r="AQ56" s="17"/>
      <c r="AR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Furlani</dc:creator>
  <cp:keywords/>
  <dc:description/>
  <cp:lastModifiedBy>Full name</cp:lastModifiedBy>
  <cp:lastPrinted>2022-07-06T15:42:32Z</cp:lastPrinted>
  <dcterms:created xsi:type="dcterms:W3CDTF">2016-03-17T16:27:43Z</dcterms:created>
  <dcterms:modified xsi:type="dcterms:W3CDTF">2022-07-11T14:46:00Z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