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Instrucciones" sheetId="1" r:id="rId1"/>
    <sheet name="Hoja de calculos Salón" sheetId="2" r:id="rId2"/>
    <sheet name="Gráfico1" sheetId="3" r:id="rId3"/>
    <sheet name="Tabla Coef Abs" sheetId="4" r:id="rId4"/>
  </sheets>
  <definedNames>
    <definedName name="_xlnm.Print_Area" localSheetId="1">'Hoja de calculos Salón'!$A$1:$N$49</definedName>
    <definedName name="_xlnm.Print_Titles" localSheetId="1">'Hoja de calculos Salón'!$22:$24</definedName>
  </definedNames>
  <calcPr fullCalcOnLoad="1"/>
</workbook>
</file>

<file path=xl/comments2.xml><?xml version="1.0" encoding="utf-8"?>
<comments xmlns="http://schemas.openxmlformats.org/spreadsheetml/2006/main">
  <authors>
    <author>Maria Julia</author>
  </authors>
  <commentList>
    <comment ref="B34" authorId="0">
      <text>
        <r>
          <rPr>
            <b/>
            <sz val="9"/>
            <rFont val="Tahoma"/>
            <family val="2"/>
          </rPr>
          <t>Maria Julia:</t>
        </r>
        <r>
          <rPr>
            <sz val="9"/>
            <rFont val="Tahoma"/>
            <family val="2"/>
          </rPr>
          <t xml:space="preserve">
Que superficie tengo en cuenta?</t>
        </r>
      </text>
    </comment>
  </commentList>
</comments>
</file>

<file path=xl/sharedStrings.xml><?xml version="1.0" encoding="utf-8"?>
<sst xmlns="http://schemas.openxmlformats.org/spreadsheetml/2006/main" count="463" uniqueCount="282">
  <si>
    <t>Fecha:</t>
  </si>
  <si>
    <t>Descripción del Ambiente:</t>
  </si>
  <si>
    <t>Alternativa:</t>
  </si>
  <si>
    <t>Paredes:</t>
  </si>
  <si>
    <t>Otros:</t>
  </si>
  <si>
    <t>SUPERFICIE</t>
  </si>
  <si>
    <t>AREA  m2</t>
  </si>
  <si>
    <t>Coef.</t>
  </si>
  <si>
    <t>Sabins</t>
  </si>
  <si>
    <t xml:space="preserve">            125 Hz</t>
  </si>
  <si>
    <t xml:space="preserve">          250 Hz</t>
  </si>
  <si>
    <t xml:space="preserve">        500 Hz</t>
  </si>
  <si>
    <t xml:space="preserve">         1.000 Hz</t>
  </si>
  <si>
    <t xml:space="preserve">         2.000 Hz</t>
  </si>
  <si>
    <t xml:space="preserve">        4.000 Hz</t>
  </si>
  <si>
    <t>Tiempo reverberación T60: Sabine:</t>
  </si>
  <si>
    <t>TOTALES:</t>
  </si>
  <si>
    <t>Coeficiente promedio:</t>
  </si>
  <si>
    <t>Tiempo reverberación T60: Eyring:</t>
  </si>
  <si>
    <t>COEFICIENTES DE LA TABLA</t>
  </si>
  <si>
    <t>Tiempo de Referencia T60R:</t>
  </si>
  <si>
    <t>Sitio:</t>
  </si>
  <si>
    <t>Realizado por:</t>
  </si>
  <si>
    <t>RESULTADOS PARA GRAFICAR</t>
  </si>
  <si>
    <t>Frecuencias en Hz</t>
  </si>
  <si>
    <t>T60 Sabine</t>
  </si>
  <si>
    <t>T60 Eyring</t>
  </si>
  <si>
    <t>T60 Referencia</t>
  </si>
  <si>
    <t>Sabines:</t>
  </si>
  <si>
    <t>INSTRUCCIONES:</t>
  </si>
  <si>
    <t>El programa se basa en el Método Estadístico de análisis, que requiere como condiciones de borde:</t>
  </si>
  <si>
    <t>1) Un espacio cerrado en donde la onda pueda viajar en todas las direcciones</t>
  </si>
  <si>
    <t>2) Una distribución lo más uniforme de los tratamientos en las superficies</t>
  </si>
  <si>
    <t>3) La fórmula de Sabine es más confiable para espacios Semi a brillantes</t>
  </si>
  <si>
    <t>4) la fórmula de Eyring es más confiable para espacios opacos.</t>
  </si>
  <si>
    <t>PROCEDIMIENTO:</t>
  </si>
  <si>
    <t>Los espacios sombreados son para ingresar datos</t>
  </si>
  <si>
    <t>1) Se debe ingresar el volumen en m3 del espacio cerrado</t>
  </si>
  <si>
    <t>2) Se deben ingresar los tiempos de reverberación de referencia (de las tablas) de acuerdo al uso del EC</t>
  </si>
  <si>
    <t>En caso de no tener todas las frecuencias, llenar las faltantes extrapolando.</t>
  </si>
  <si>
    <t>3) Para cada superficie de acabado interna, colocar su descripción y área Neta expuesta a la onda sonora.</t>
  </si>
  <si>
    <t>4) Para cada superficie ingresar los coeficientes de absorción sonora, al costado derecho</t>
  </si>
  <si>
    <t>5) El programa traslada los coeficientes a la zona de cálculo y halla los sabines correpondientes y los totales</t>
  </si>
  <si>
    <t>6) Calcula la desviación entre los T60 de referencia y los calculados.</t>
  </si>
  <si>
    <t>7) Se ingresa en las observaciones: adecuado, opaco o brillante según se el caso.</t>
  </si>
  <si>
    <t>8) Para espacios:</t>
  </si>
  <si>
    <t>* Adecuados: El tratamiento está bien</t>
  </si>
  <si>
    <t>* Opacos: Quiere decir que hay que reducir área de abosorción o cambio de materiales</t>
  </si>
  <si>
    <t>* Brillantes: Quiere decir que hay que incrementar área de absorció o cambio de materiales.</t>
  </si>
  <si>
    <t>IMPRESIÓN: las hos de cálculo y gráficos están listas para imprimir en tamaño carta…</t>
  </si>
  <si>
    <t>125 Hz</t>
  </si>
  <si>
    <t>250 Hz</t>
  </si>
  <si>
    <t>500 Hz</t>
  </si>
  <si>
    <t>1000 Hz</t>
  </si>
  <si>
    <t>2000 Hz</t>
  </si>
  <si>
    <t>4000 Hz</t>
  </si>
  <si>
    <t>Conclusiones y Modificaciones</t>
  </si>
  <si>
    <t>Seleccionado de acuerdo al uso y al volumen del EC</t>
  </si>
  <si>
    <t>Desviación porcentual/ Sabine :</t>
  </si>
  <si>
    <t>Desviación porcentual/Eyring :</t>
  </si>
  <si>
    <t>al Diseño Analizado:</t>
  </si>
  <si>
    <t>ANALISIS ACÚSTICO DE UN ESPACIO CERRADO  E.C.   MÉTODO ESTADÍSTICO    Versión 2015</t>
  </si>
  <si>
    <t>Piso:</t>
  </si>
  <si>
    <t>Paneles:</t>
  </si>
  <si>
    <t>Cielos</t>
  </si>
  <si>
    <t>Puertas:</t>
  </si>
  <si>
    <t>Ventanas:</t>
  </si>
  <si>
    <t>Mobiliario:</t>
  </si>
  <si>
    <t>Volumen m3 del Espacio:</t>
  </si>
  <si>
    <t>Resultado Cualitativo / Sabine:</t>
  </si>
  <si>
    <t>Resultado Cualitativo / Eyring:</t>
  </si>
  <si>
    <t>Entre 0 y +/-15% : Diseño Adecuado.   Cuando excede:   ( - )  Diseño Opaco   ( +) Diseño Brillante</t>
  </si>
  <si>
    <t>CUADRO DE COEFICIENTES DE ABSORCIÓN</t>
  </si>
  <si>
    <t>COD.</t>
  </si>
  <si>
    <t>REF.</t>
  </si>
  <si>
    <t>DESCRIPCION</t>
  </si>
  <si>
    <t>Prom</t>
  </si>
  <si>
    <t>Revoque de yeso-arena rugoso (perlita)</t>
  </si>
  <si>
    <t>Revoque cemento arena rugoso o rústico- poro abierto</t>
  </si>
  <si>
    <t>Muro concreto estucado liso y sellado</t>
  </si>
  <si>
    <t>Muro concreto sin pintar o estucar</t>
  </si>
  <si>
    <t>Muro concreto pintado al vinilo</t>
  </si>
  <si>
    <t>Muro concreto revocado liso</t>
  </si>
  <si>
    <t>Muro bloques de concreto poroso sin pintar</t>
  </si>
  <si>
    <t>Muro bloques de concreto rústico sin pintar</t>
  </si>
  <si>
    <t>Muro en bloques concreto pintado vinilo</t>
  </si>
  <si>
    <t>Muro en ladrillo arcilla rústico o Ranura profunda</t>
  </si>
  <si>
    <t>Muro en ladrillo arcilla sin pintar</t>
  </si>
  <si>
    <t>Muro en ladrillo pintado al vinilo</t>
  </si>
  <si>
    <t>Muro en ladrillo vitrificado</t>
  </si>
  <si>
    <t>Muro en ladrillo revocado y estucado</t>
  </si>
  <si>
    <t>Esgrafiado- Marmolina- Acabado fachada rústico</t>
  </si>
  <si>
    <t>Estuco de yeso liso sobre madera</t>
  </si>
  <si>
    <t>Estuco de yeso liso sobre muro revocado</t>
  </si>
  <si>
    <t>Estuco de yeso rugoso sobre madera</t>
  </si>
  <si>
    <t>Cortina ligera 300 a 350 gr/m2- 0% amplitud, colgado pegado a pared</t>
  </si>
  <si>
    <t>Cortina ligera de 150 a 250 gr/m2- 100% de amplitud- 5 a 10 cm de la pared- 1 rayl</t>
  </si>
  <si>
    <t>Cortina media de 350 a 500 gr/m2- 0% de amplitud (recta, 1:1)- 5 a 15 cms del muro</t>
  </si>
  <si>
    <t>Cortina media de 350 a 500 gr/m2- 100% de amplitud( 2:1)- 5 a 15 cms del muro</t>
  </si>
  <si>
    <t>Cortina media-ligera de 250 a 350 gr/m2- 100% de amplitud- 5 a 10 cm de la pared- 5 rayl</t>
  </si>
  <si>
    <t>Cortina mediana 400a 500 gr/m2- 100% de amplitud- 5 a 10 cm del muro- 10 rayls</t>
  </si>
  <si>
    <t>Cortina mediana 450a 500 gr/m2- drapeada en la parte baja, colgado pegado a pared</t>
  </si>
  <si>
    <t>Cortina pesada 550 a 650 gr/m2- 100% de amplitud- 5 a 10 cm del muro - 50 rayls</t>
  </si>
  <si>
    <t>Cortina pesada 550 a 650 gr/m2- drapeada en la parte baja, colgado pegado a pared</t>
  </si>
  <si>
    <t>Cortina media de 350 a 500 gr/m2- 150% de amplitud( 2,5:1)- 5 a 15 cms del muro</t>
  </si>
  <si>
    <t>Placa de 1/2" sobre est. Madera de 2x4"@41 cm</t>
  </si>
  <si>
    <t>Espuma</t>
  </si>
  <si>
    <t>Espuma blanda de poliuretano de 7.0 cm sobre superficie dura en placa autoportante</t>
  </si>
  <si>
    <t>Espuma blanda tipo piramide 100/70 de 100 mm poliuretano en base poliéster</t>
  </si>
  <si>
    <t>Espuma blanda tipo piramide 100/7100 de 100 mm poliuretano en base poliéster</t>
  </si>
  <si>
    <t>Espuma blanda tipo piramide 70/100 de 70 mm poliuretano en base poliéster</t>
  </si>
  <si>
    <t>Espuma blanda tipo pirámide 70/50 de 70 mm poliuretano en base poliéster</t>
  </si>
  <si>
    <t>Espuma blanda tipo Waffel 50/125 de 50 mm poliuretano alta calidad base ester</t>
  </si>
  <si>
    <t>Espuma blanda tipo Waffel 65/75 de 65 mm poliuretano alta calidad base ester</t>
  </si>
  <si>
    <t>Espuma blanda tipo Waffel 70/125 de 70 mm poliuretano alta calidad base ester</t>
  </si>
  <si>
    <t>Fibmin</t>
  </si>
  <si>
    <t xml:space="preserve">Placa flexible de fibra mineral aglutinada densidad = 40 k/m3  espesor = 3.0 cm </t>
  </si>
  <si>
    <t>Placa semirígido de fibra mineral aglutinada densidad = 70 k/m3 espesor = 3.0 cm</t>
  </si>
  <si>
    <t>Placa rígida de fibra mineral aglutinada          densidad = 100 k/m3 espesor = 3.0 cm</t>
  </si>
  <si>
    <t>Placa flexible de fibra mineral aglutinada densidad = 40 k/m3 espesor = 5.0 cm</t>
  </si>
  <si>
    <t>Placa semirígido de fibra mineral aglutinada densidad = 70 k/m3 espesor = 5.0 cm</t>
  </si>
  <si>
    <t>Placa rígida de fibra mineral aglutinada          densidad = 100 k/m3 espesor = 5.0 cm</t>
  </si>
  <si>
    <t>Placa flexible de fibra mineral aglutinada densidad = 40 k/m3 espesor = 7.0 cm</t>
  </si>
  <si>
    <t>Placa semirígido de fibra mineral aglutinada densidad = 70 k/m3 espesor = 7.0 cm</t>
  </si>
  <si>
    <t>Placa rígida de fibra mineral aglutinada          densidad = 100 k/m3 espesor = 7.0 cm</t>
  </si>
  <si>
    <t>Placa flexible de fibra mineral aglutinada densidad = 40 k/m3 espesor = 9.0 cm</t>
  </si>
  <si>
    <t>Placa semirígido de fibra mineral aglutinada densidad = 70 k/m3 espesor = 9.0 cm</t>
  </si>
  <si>
    <t>Placa rígida de fibra mineral aglutinada          densidad = 100 k/m3 espesor = 9.0 cm</t>
  </si>
  <si>
    <t>Placa semirígido de fibra mineral aglutinada densidad = 70 k/m3 espesor = 2,5 cm</t>
  </si>
  <si>
    <t>Lana mineral a granel (suelta) de 1" espesor</t>
  </si>
  <si>
    <t>Fibvid</t>
  </si>
  <si>
    <t>Placa fibra vidrio de 1" (24 a 48 kg/m3) sobre muro sin cubrimiento</t>
  </si>
  <si>
    <t>Placa fibra vidrio de 2" (24 a 48 kg/m3) sobre muro sin cubrimiento</t>
  </si>
  <si>
    <t>Placa fibra vidrio de 1" (24 a 48 kg/m3) con 1" de cámara de aire al muro, sin cubrimiento</t>
  </si>
  <si>
    <t>Placa de fibra de vidrio de 36 k/m3 de 30 mm de espesor algom termoendurecible</t>
  </si>
  <si>
    <t>Placa rígida de vidrio de 30-40k/m3 de 60 mm de espesor, resinas termo,.</t>
  </si>
  <si>
    <t xml:space="preserve">Placa rígida de vidrio de 36-45k/m3 de 40 mm de espesor aglomerado con resinas. </t>
  </si>
  <si>
    <t xml:space="preserve">Placa rígida de vidrio de 36k/m3 de 40 mm de espesor aglomerado con resinas. </t>
  </si>
  <si>
    <t>Placa rígida de vidrio de 36k/m3 de 40 mm de espesor aglomerado con resinas. Colocada a 25 cm de la superficie dura</t>
  </si>
  <si>
    <t>Placa rígida de vidrio de 36k/m3 de 50 mm de espesor, resinas termo, Colocado a 25 cm sup.</t>
  </si>
  <si>
    <t>Placa rígida de vidrio de 50k/m3 de 30 mm de espesor aglomerada resinas termoendurecibles</t>
  </si>
  <si>
    <t>Placa rígida de vidrio de 50k/m3 de 30 mm de espesor aglomerada resinas termoendurecibles colocada a 25 cm de superf. Dura</t>
  </si>
  <si>
    <t>Placa semirígida de vidrio de 20-25 k/m3 de 30 mm de espesor aglomerada resinas termoend.</t>
  </si>
  <si>
    <t>Placa semi-rígida de vidrio de 20-25k/m3 de 50 mm de espesor, resinas termo,.</t>
  </si>
  <si>
    <t>Placa semi-rígida de vidrio de 20-25k/m3 de 60 mm de espesor, resinas termo,.</t>
  </si>
  <si>
    <t>Placa semi-rígida de vidrio de 20k/m3 de 100 mm de espesor</t>
  </si>
  <si>
    <t>Placa semirígida de vidrio de 25-30 k/m3 de 30 mm de espesor alomerada resinas termoend.</t>
  </si>
  <si>
    <t>Placa semi-rígida de vidrio de 25-30k/m3 de 100 mm de espesor</t>
  </si>
  <si>
    <t>Placa semi-rígida de vidrio de 36k/m3 de 100 mm de espesor. (sin o hidrofugado)</t>
  </si>
  <si>
    <t>Placa semi-rígida de vidrio Hidrofugada de 20-25 k/m3, Resinas termoendurecibles</t>
  </si>
  <si>
    <t>Mad</t>
  </si>
  <si>
    <t>Fibra de madera mineralizada 1,5"</t>
  </si>
  <si>
    <t>Fibra de madera comprimida 2"</t>
  </si>
  <si>
    <t>Madera barnizada</t>
  </si>
  <si>
    <t>Triplex aplicado a pared directamente</t>
  </si>
  <si>
    <t>Piso entarimado (tablilla de 2 cm) directa/conc.</t>
  </si>
  <si>
    <t>Piso o enchape de madera barnizada 15 mm sobre estructura de 50 mm cámara vacía</t>
  </si>
  <si>
    <t xml:space="preserve">Enchape o piso de madera ordinaria sin pintar  cámara de 0 a 20 mm </t>
  </si>
  <si>
    <t>Enchape de triplex de 6 mm sobre estructura de 50 mm vacía.</t>
  </si>
  <si>
    <t>Piso o enchape madera de 30 mm sobre estructura de 50 mm cámara vacía.</t>
  </si>
  <si>
    <t>Piso o enchape madera de 30 mm sobre estructura de 50 mm cámara rellena de lana o fibra de vidrio.</t>
  </si>
  <si>
    <t xml:space="preserve">Panel o enchape de pino de 0,6 a 1 cm espesor sin cámara </t>
  </si>
  <si>
    <t>Panel de Triplex de 0,05 a 0,08 mm- Semicilíndrico con diam= 50 cm, Curv=15 y 35 cm, altura= 20 cm, tipo acabado estudios de grab.</t>
  </si>
  <si>
    <t>Tablex duro de 12,5 mm con 2,5 cm cámara aire</t>
  </si>
  <si>
    <t>Tablex duro de 12,5 mm sobre sup. Dura</t>
  </si>
  <si>
    <t>Tablex duro de 3,4 mm, con 2,5 cm de cámara de aire</t>
  </si>
  <si>
    <t>Tablex duro de 3,4 mm, perforado con 2,5 cm de cámara de aire</t>
  </si>
  <si>
    <t>Tablex duro de 5 mm con 2,5 cm de cámara de aire</t>
  </si>
  <si>
    <t>Tablex perforado con 3.0 cm de cámara aire</t>
  </si>
  <si>
    <t>Puerta madecor de 12 mm dos hojas, relleno de fibra de vidrio</t>
  </si>
  <si>
    <t>Nat</t>
  </si>
  <si>
    <t>Agua en tanque o piscina</t>
  </si>
  <si>
    <t>Aire al 40% de Humedad relativa</t>
  </si>
  <si>
    <t>Aire al 50% de Humedad relativa</t>
  </si>
  <si>
    <t>Aire al 60% de humedad realtiva</t>
  </si>
  <si>
    <t>Superficie de aire (hueco en muro, ventana abierta, reja poco tupida)</t>
  </si>
  <si>
    <t>Arena húmeda esparcida sobre superficie plana- Sin espesor indicado</t>
  </si>
  <si>
    <t>Arena seca esparcida sobre superficie plana- Sin espesor indicado</t>
  </si>
  <si>
    <t>Costal de Fique Tupido y grueso sobre muro o madera gruesa</t>
  </si>
  <si>
    <t>Piso en grava con arena húmeda y floja</t>
  </si>
  <si>
    <t>Corcho en lámina de 2 mm general</t>
  </si>
  <si>
    <t>Corcho en lámina de 2,5 mm en gránulos aglomerados</t>
  </si>
  <si>
    <t>Triturado o gravilla de 1" a 1.5" TMA, Esp=15 cm</t>
  </si>
  <si>
    <t>Triturado o gravilla de 1" a 1.5" TMA, Esp=30 cm</t>
  </si>
  <si>
    <t>Triturado o gravilla de 1" a 1.5" TMA, Esp=46 cm</t>
  </si>
  <si>
    <t>Triturado fino de 1/4 a 3/8" TMA, Esp=15 cm</t>
  </si>
  <si>
    <t>Pan</t>
  </si>
  <si>
    <t>Panel de lana mineral cubierta con yeso microperforado esp= 3,5 cm sobre bastidores</t>
  </si>
  <si>
    <t>Lana mineral cubierta con hardboard 4 mm perforado. Espesor 2"</t>
  </si>
  <si>
    <t>Lana mineral cubierta metal perforado con 10 huecos de 1,5 mm  cada 1 cm</t>
  </si>
  <si>
    <t>Panel de fibra de vidrio de 2", cubierta de lámina plástica y lámina frontal metálica perforada</t>
  </si>
  <si>
    <t>Panel de lana de vidrio de 1" cámara de 1"</t>
  </si>
  <si>
    <t>Panel de placa de fibra min prensada, forrada con tela con 10 a 15 mm de cámara</t>
  </si>
  <si>
    <t>Panel en aglomerado de 18-20 mm ranurado con 5% de abertura en ranura de 1,5 cm cada 20 cm. Cámara de 10 cm fibra acústica de 1 a 1.5"</t>
  </si>
  <si>
    <t>Panel en aglomerado de 12-15 mm ranurado con 5% de abertura en ranura de 1,5 cm cada 20 cm Cámara de 20 cm fibra acústica de 2.5"</t>
  </si>
  <si>
    <t>Panel en aglomerado de 18-20 mm ranurado con 7,5% de abertura. Ranura de 2 cm cada 20 cmCámara de 10 cm fibra acústica de 1 a 1.5"</t>
  </si>
  <si>
    <t>Panel en aglomerado de 12-15 mm ranurado con 7,5% de abertura. Ranura de 2 cm cada 20 cmCámara de 20 cm fibra acústica de 2.5"</t>
  </si>
  <si>
    <t>Panel en aglomerado de 18-20 mm con 5 a 6% abertura en huecos de 1/2" cada 5 cm. Cámara de 10 cm fibra acústica de 1 a 1,5"</t>
  </si>
  <si>
    <t>Panel en aglomerado de 12-15 mm con 5 a 6% abertura en huecos de 1/2" cada 5 cm. Cámara de 10 cm fibra acústica de 1 a 1,5"</t>
  </si>
  <si>
    <t>Persona</t>
  </si>
  <si>
    <t>Espectador con asiento todo tapizado blando</t>
  </si>
  <si>
    <t>Espectador en asiento de madera</t>
  </si>
  <si>
    <t>Espectador en asiento espaldar tapizado</t>
  </si>
  <si>
    <t>Feligreses en banco iglesia</t>
  </si>
  <si>
    <t>Publico en general sentado</t>
  </si>
  <si>
    <t>Piso</t>
  </si>
  <si>
    <t>Piso en linoleo (caucho o pvc) de 0,7 mm</t>
  </si>
  <si>
    <t>Piso en caucho de 5 mm sobre concreto</t>
  </si>
  <si>
    <t>Mármol pulido placa de esp&gt;15 mm</t>
  </si>
  <si>
    <t>Piso concreto o cerámica</t>
  </si>
  <si>
    <t>Piso de vinilo, linóleo, caucho sobre concreto</t>
  </si>
  <si>
    <t>Piso parquet de madera 10-15 mm sobre concreto</t>
  </si>
  <si>
    <t>Piso de caucho de 5mm sobre concreto</t>
  </si>
  <si>
    <t>Parquet sobre asfalto/espuma delgada</t>
  </si>
  <si>
    <t>Parquet sobre listones madera</t>
  </si>
  <si>
    <t>Sill</t>
  </si>
  <si>
    <t>Butaca o silla sencilla de madera 0,30 a 0,40 m2</t>
  </si>
  <si>
    <t>Butaca o silla madera de 0,40 a 0,60 m2 con esp.</t>
  </si>
  <si>
    <t>Butaca con asiento y espaldar blando tapizado en tela</t>
  </si>
  <si>
    <t>Butaca con asiento, espaldar y brazos tapizados con plastico- Blando a muy blando</t>
  </si>
  <si>
    <t>Butaca con asiento, espaldar y brazos tapizados con Tela terciopelo gruesa- Blando a muy blando</t>
  </si>
  <si>
    <t>Tap</t>
  </si>
  <si>
    <t>Tapete tejido-nudo 1,2 a 1,8k/m2, 4- 6mm pelo,sobre piso duro.</t>
  </si>
  <si>
    <t>Tapete tejido-nudo 1,2 a 1,8k/m2, 4- 6mm pelo,sobre bajo alfombra 5 a 8 mm</t>
  </si>
  <si>
    <t>Tapete tejido-nudo 1,2 a 1,8k/m2, 4- 6mm pelo,sobre bajo alfombra 5 a 8 mm-Con película impermeabilizante sellante a bajo alfombra</t>
  </si>
  <si>
    <t>Moqueta de 3mm sobre superficie dura</t>
  </si>
  <si>
    <t>Moqueta de 3 mm sobre madera de 2 cm</t>
  </si>
  <si>
    <t>Techo</t>
  </si>
  <si>
    <t>Techo de fibramineral comp. Con acabado yeso proyectado con microperf. De 15 mm y d=6k/m2</t>
  </si>
  <si>
    <t>Techo en fibra mineral comp. Pintado acabado fisurado. De 17 mm y d= 7k/m2</t>
  </si>
  <si>
    <t>Techo en fibra mineral comprimida acabado estriado irregular. De 15 mm y d=6k/m2</t>
  </si>
  <si>
    <t>Techo en fibra mineral comprimida acabado fuertemente agrietado en todos sentidos. De 15 mm y d=6k/m2</t>
  </si>
  <si>
    <t>Techo en fibra mineral comprimida acabado microperforado irregular. De 15 mm y d=6k/m2</t>
  </si>
  <si>
    <t>Techo en fibra mineral comprimida acabado superficie alumínica. De 15 mm y d=6k/m2</t>
  </si>
  <si>
    <t>Techo en fibra mineral comprimida con superficie pintada y ligeramente granulada de 15 mm de espesor y d=6k/m2</t>
  </si>
  <si>
    <t>Techo en fibra mineral comprimida con superficie pintada y lisa de 15 mm de espesor y d=6k/m2</t>
  </si>
  <si>
    <t>Techo en fibra mineral comprimida con superficie pintada y microperforaciones de 15 mm de espesor y d=6k/m2</t>
  </si>
  <si>
    <t>Techo en lámina acústica delgada perforada con relleno de fibra de vidrio</t>
  </si>
  <si>
    <t>Techo en lana mineral comprimida. Superficie granulada y microperf. De 15 mm y d=6k/m2</t>
  </si>
  <si>
    <t>Techo en placa yeso de 1/2" sobre superficie dura sin cámara</t>
  </si>
  <si>
    <t>Techo en placa de yeso 1/2" sobre estructura de omegas descolgados, relleno lana mineral o fibra de vidrio de 2 a 3 " cámara de 20 a 40 cm</t>
  </si>
  <si>
    <t xml:space="preserve">Techo </t>
  </si>
  <si>
    <t>Techo en fibra mineral comp. Superficie estrdiada desigual. De 15 mm y d= 6k/m2</t>
  </si>
  <si>
    <t>Techo-panel</t>
  </si>
  <si>
    <t>Baldosa fibra mineral fisurada y pintada de 1/2" (13 mm) sobre sup. Dura</t>
  </si>
  <si>
    <t>Baldosa fibra mineral fisurada y pintada de 3/4" (19mm) sobre estruct. Suspendida a 40 cm</t>
  </si>
  <si>
    <t>Baldosa fibra mineral fisurada y pintada de 3/4" (19mm) sobre estructura de 20 mm de cámara</t>
  </si>
  <si>
    <t>Baldosa fibra mineral fisurada y pintada de 3/4" (19mm) sobre sup. Dura</t>
  </si>
  <si>
    <t>Vidrio</t>
  </si>
  <si>
    <t>Vidrio de ventanas sobre perfil con empaque (2-6 mm)</t>
  </si>
  <si>
    <t>Vidrio en láminas grandes de cristal grueso (6-10 mm)</t>
  </si>
  <si>
    <t>Vidrio espejo sobre muro sin espesor conocido</t>
  </si>
  <si>
    <t>Vidrio ventana típica sin espesor conocido</t>
  </si>
  <si>
    <t>Hoja de Hard Board perforado de 3 a 5 mm de grosor, camara 5 cm, rellena de lana. Apoyo flexible</t>
  </si>
  <si>
    <t>Hoja de Hard Board perforado de 3 a 5 mm de grosor, camara 10 cm, rellena de lana. Apoyo flexible</t>
  </si>
  <si>
    <t>Hoja hardboard perforado de 3 a 5 mm de grosor, cámara de 10 cm rellena de placa fibra de vidrio. Apoyo flexible</t>
  </si>
  <si>
    <t>Tablilla de 19mm x 7,5 cm con ranuras de 1/4 y 1/8" alternadas, con 2" de fibra de vidrio detrás y con 20 cm de cámara.</t>
  </si>
  <si>
    <t>Esquinero en tablilla de 10 mmx7,5 cm, cámara de 50 a 60x60 cm, placa fibra vidrio en paredes, ranuras de 6 y 3 mm alternadas</t>
  </si>
  <si>
    <t>Versión: octubre de 2014</t>
  </si>
  <si>
    <t>Construcción</t>
  </si>
  <si>
    <t>losa en concreto rústica</t>
  </si>
  <si>
    <t>Losa concreto/adobe revocada, estucada y pintada</t>
  </si>
  <si>
    <t>Losa en concreto acabado liso o pulido</t>
  </si>
  <si>
    <t>Cortinas</t>
  </si>
  <si>
    <t>Cortina metálica enrollable</t>
  </si>
  <si>
    <t>Drywall-Placa yeso</t>
  </si>
  <si>
    <t>Placa de 1/2 estructura metal 100 mm espacio aire</t>
  </si>
  <si>
    <t>Placa de 1/2 estructura metal 100 mm con lana de vidrio</t>
  </si>
  <si>
    <t>Placa de 1/2", estructu metal, cámara con 1.5" manta de fibra vidrio o lana mineral</t>
  </si>
  <si>
    <t>Placa de 1/2", estructura metal, camára con 2.5" de manta de vidrio o lana mineral</t>
  </si>
  <si>
    <t>Placa de yeso de 3/8" (10 mm) espacio de 50 mm vacío</t>
  </si>
  <si>
    <t>Placa de yeso de 3/8" (10 mm) espacio de 50 mm la de vidrio</t>
  </si>
  <si>
    <t>Pared en doble placa yeso de 1/2", estructura metal de 62-65 mm sin fibra</t>
  </si>
  <si>
    <t>Pared en doble placa yeso de 1/2", estructura metal de 62-65 mm con fibra de relleno completa</t>
  </si>
  <si>
    <t>Pared en doble placa yeso de 1/2", estructura metal de 90-95 mm mm con fibra de relleno completa</t>
  </si>
  <si>
    <t>Panel Perf-Ranura</t>
  </si>
  <si>
    <t>Panel Madecor de 15 mm, perforado en 1/2" cada 5 cm relleno en fibra</t>
  </si>
  <si>
    <t>Aglomerado de 3 mm sobre estructura de madera de 5 cm con manto relleno- 5% huecos</t>
  </si>
  <si>
    <t>Aglomerado de 3 mm sobre estructura de madera de 5 cm con placa de fibra 1"- 5% huecos</t>
  </si>
  <si>
    <t>Aglomerado de 3 mm sobre estructura de madera de 5 cm con manto relleno- 20% huecos</t>
  </si>
  <si>
    <t>Aglomerado de 3 mm sobre estructura de madera de 5 cm con manto relleno- 10% huecos</t>
  </si>
  <si>
    <t>Aglomerado de 3 mm sobre estructura de madera de 5 cm con placa fibra 1" relleno- 10% huecos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</si>
</sst>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E+00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3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2" fontId="0" fillId="0" borderId="13" xfId="0" applyNumberFormat="1" applyBorder="1" applyAlignment="1">
      <alignment/>
    </xf>
    <xf numFmtId="181" fontId="0" fillId="0" borderId="14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181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183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81" fontId="4" fillId="0" borderId="0" xfId="0" applyNumberFormat="1" applyFont="1" applyAlignment="1">
      <alignment/>
    </xf>
    <xf numFmtId="0" fontId="4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1" fillId="0" borderId="28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3" fillId="0" borderId="27" xfId="0" applyNumberFormat="1" applyFont="1" applyBorder="1" applyAlignment="1">
      <alignment/>
    </xf>
    <xf numFmtId="9" fontId="0" fillId="0" borderId="18" xfId="0" applyNumberForma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4" borderId="27" xfId="0" applyFill="1" applyBorder="1" applyAlignment="1">
      <alignment horizontal="left"/>
    </xf>
    <xf numFmtId="2" fontId="0" fillId="34" borderId="19" xfId="0" applyNumberFormat="1" applyFill="1" applyBorder="1" applyAlignment="1">
      <alignment/>
    </xf>
    <xf numFmtId="181" fontId="0" fillId="34" borderId="21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34" borderId="11" xfId="0" applyNumberFormat="1" applyFill="1" applyBorder="1" applyAlignment="1">
      <alignment horizontal="left"/>
    </xf>
    <xf numFmtId="2" fontId="0" fillId="34" borderId="18" xfId="0" applyNumberForma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2" fontId="1" fillId="34" borderId="11" xfId="0" applyNumberFormat="1" applyFont="1" applyFill="1" applyBorder="1" applyAlignment="1">
      <alignment horizontal="left"/>
    </xf>
    <xf numFmtId="2" fontId="0" fillId="34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48" fillId="0" borderId="0" xfId="0" applyFont="1" applyAlignment="1">
      <alignment/>
    </xf>
    <xf numFmtId="1" fontId="8" fillId="35" borderId="1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 wrapText="1"/>
    </xf>
    <xf numFmtId="2" fontId="8" fillId="35" borderId="12" xfId="0" applyNumberFormat="1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0" fillId="0" borderId="12" xfId="0" applyNumberFormat="1" applyBorder="1" applyAlignment="1">
      <alignment/>
    </xf>
    <xf numFmtId="0" fontId="0" fillId="39" borderId="12" xfId="0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43" borderId="12" xfId="0" applyFill="1" applyBorder="1" applyAlignment="1">
      <alignment/>
    </xf>
    <xf numFmtId="183" fontId="0" fillId="39" borderId="12" xfId="0" applyNumberFormat="1" applyFill="1" applyBorder="1" applyAlignment="1">
      <alignment/>
    </xf>
    <xf numFmtId="0" fontId="0" fillId="44" borderId="12" xfId="0" applyFill="1" applyBorder="1" applyAlignment="1">
      <alignment/>
    </xf>
    <xf numFmtId="0" fontId="0" fillId="0" borderId="0" xfId="0" applyAlignment="1">
      <alignment wrapText="1"/>
    </xf>
    <xf numFmtId="2" fontId="0" fillId="0" borderId="12" xfId="0" applyNumberFormat="1" applyFill="1" applyBorder="1" applyAlignment="1">
      <alignment/>
    </xf>
    <xf numFmtId="0" fontId="0" fillId="45" borderId="12" xfId="0" applyFill="1" applyBorder="1" applyAlignment="1">
      <alignment/>
    </xf>
    <xf numFmtId="0" fontId="0" fillId="46" borderId="12" xfId="0" applyFill="1" applyBorder="1" applyAlignment="1">
      <alignment/>
    </xf>
    <xf numFmtId="0" fontId="0" fillId="47" borderId="12" xfId="0" applyFill="1" applyBorder="1" applyAlignment="1">
      <alignment/>
    </xf>
    <xf numFmtId="0" fontId="0" fillId="0" borderId="12" xfId="0" applyBorder="1" applyAlignment="1">
      <alignment horizontal="left" wrapText="1"/>
    </xf>
    <xf numFmtId="0" fontId="0" fillId="7" borderId="12" xfId="0" applyFill="1" applyBorder="1" applyAlignment="1">
      <alignment wrapText="1"/>
    </xf>
    <xf numFmtId="0" fontId="0" fillId="48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18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2" fontId="0" fillId="34" borderId="39" xfId="0" applyNumberFormat="1" applyFill="1" applyBorder="1" applyAlignment="1">
      <alignment horizontal="left"/>
    </xf>
    <xf numFmtId="2" fontId="0" fillId="34" borderId="40" xfId="0" applyNumberFormat="1" applyFill="1" applyBorder="1" applyAlignment="1">
      <alignment horizontal="left"/>
    </xf>
    <xf numFmtId="2" fontId="0" fillId="34" borderId="37" xfId="0" applyNumberFormat="1" applyFill="1" applyBorder="1" applyAlignment="1">
      <alignment horizontal="left"/>
    </xf>
    <xf numFmtId="2" fontId="0" fillId="34" borderId="34" xfId="0" applyNumberFormat="1" applyFill="1" applyBorder="1" applyAlignment="1">
      <alignment horizontal="left"/>
    </xf>
    <xf numFmtId="2" fontId="0" fillId="34" borderId="41" xfId="0" applyNumberFormat="1" applyFill="1" applyBorder="1" applyAlignment="1">
      <alignment horizontal="left"/>
    </xf>
    <xf numFmtId="2" fontId="0" fillId="34" borderId="35" xfId="0" applyNumberFormat="1" applyFill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5"/>
          <c:w val="0.79625"/>
          <c:h val="0.91"/>
        </c:manualLayout>
      </c:layout>
      <c:lineChart>
        <c:grouping val="standard"/>
        <c:varyColors val="0"/>
        <c:ser>
          <c:idx val="1"/>
          <c:order val="0"/>
          <c:tx>
            <c:strRef>
              <c:f>'Hoja de calculos Salón'!$A$56</c:f>
              <c:strCache>
                <c:ptCount val="1"/>
                <c:pt idx="0">
                  <c:v>T60 Sabine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'Hoja de calculos Salón'!$B$55:$G$55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'Hoja de calculos Salón'!$B$56:$G$56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'Hoja de calculos Salón'!$A$58</c:f>
              <c:strCache>
                <c:ptCount val="1"/>
                <c:pt idx="0">
                  <c:v>T60 Referencia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'Hoja de calculos Salón'!$B$55:$G$55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'Hoja de calculos Salón'!$B$58:$G$58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smooth val="0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4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32775"/>
          <c:w val="0.152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0.86475</cdr:y>
    </cdr:from>
    <cdr:to>
      <cdr:x>0.98925</cdr:x>
      <cdr:y>0.91125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943850" y="5334000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Frecuencia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Hz</a:t>
          </a:r>
        </a:p>
      </cdr:txBody>
    </cdr:sp>
  </cdr:relSizeAnchor>
  <cdr:relSizeAnchor xmlns:cdr="http://schemas.openxmlformats.org/drawingml/2006/chartDrawing">
    <cdr:from>
      <cdr:x>0.0115</cdr:x>
      <cdr:y>0.20825</cdr:y>
    </cdr:from>
    <cdr:to>
      <cdr:x>0.0415</cdr:x>
      <cdr:y>0.949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04775" y="1276350"/>
          <a:ext cx="285750" cy="457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Tiempo en Segundos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218</xdr:row>
      <xdr:rowOff>0</xdr:rowOff>
    </xdr:from>
    <xdr:to>
      <xdr:col>10</xdr:col>
      <xdr:colOff>495300</xdr:colOff>
      <xdr:row>225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6919" t="16520" r="29200" b="55699"/>
        <a:stretch>
          <a:fillRect/>
        </a:stretch>
      </xdr:blipFill>
      <xdr:spPr>
        <a:xfrm>
          <a:off x="2000250" y="125606175"/>
          <a:ext cx="78295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225</xdr:row>
      <xdr:rowOff>161925</xdr:rowOff>
    </xdr:from>
    <xdr:to>
      <xdr:col>10</xdr:col>
      <xdr:colOff>104775</xdr:colOff>
      <xdr:row>236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6545" t="19261" r="26750" b="29176"/>
        <a:stretch>
          <a:fillRect/>
        </a:stretch>
      </xdr:blipFill>
      <xdr:spPr>
        <a:xfrm>
          <a:off x="2733675" y="128501775"/>
          <a:ext cx="67056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="130" zoomScaleNormal="130" zoomScalePageLayoutView="0" workbookViewId="0" topLeftCell="A7">
      <selection activeCell="A1" sqref="A1"/>
    </sheetView>
  </sheetViews>
  <sheetFormatPr defaultColWidth="11.421875" defaultRowHeight="12.75"/>
  <cols>
    <col min="1" max="1" width="12.28125" style="0" bestFit="1" customWidth="1"/>
  </cols>
  <sheetData>
    <row r="1" spans="1:8" ht="20.25" customHeight="1">
      <c r="A1" s="48" t="s">
        <v>29</v>
      </c>
      <c r="B1" s="36"/>
      <c r="C1" s="36"/>
      <c r="D1" s="36"/>
      <c r="E1" s="36"/>
      <c r="F1" s="36"/>
      <c r="G1" s="36"/>
      <c r="H1" s="40"/>
    </row>
    <row r="2" spans="1:8" ht="17.25" customHeight="1">
      <c r="A2" s="41"/>
      <c r="B2" s="31"/>
      <c r="C2" s="31"/>
      <c r="D2" s="31"/>
      <c r="E2" s="31"/>
      <c r="F2" s="31"/>
      <c r="G2" s="31"/>
      <c r="H2" s="42"/>
    </row>
    <row r="3" spans="1:8" ht="12.75">
      <c r="A3" s="43" t="s">
        <v>30</v>
      </c>
      <c r="B3" s="31"/>
      <c r="C3" s="31"/>
      <c r="D3" s="31"/>
      <c r="E3" s="31"/>
      <c r="F3" s="31"/>
      <c r="G3" s="31"/>
      <c r="H3" s="42"/>
    </row>
    <row r="4" spans="1:8" ht="15" customHeight="1">
      <c r="A4" s="41" t="s">
        <v>31</v>
      </c>
      <c r="B4" s="31"/>
      <c r="C4" s="31"/>
      <c r="D4" s="31"/>
      <c r="E4" s="31"/>
      <c r="F4" s="31"/>
      <c r="G4" s="31"/>
      <c r="H4" s="42"/>
    </row>
    <row r="5" spans="1:8" ht="12.75">
      <c r="A5" s="41" t="s">
        <v>32</v>
      </c>
      <c r="B5" s="31"/>
      <c r="C5" s="31"/>
      <c r="D5" s="31"/>
      <c r="E5" s="31"/>
      <c r="F5" s="31"/>
      <c r="G5" s="31"/>
      <c r="H5" s="42"/>
    </row>
    <row r="6" spans="1:8" ht="12.75">
      <c r="A6" s="41" t="s">
        <v>33</v>
      </c>
      <c r="B6" s="31"/>
      <c r="C6" s="31"/>
      <c r="D6" s="31"/>
      <c r="E6" s="31"/>
      <c r="F6" s="31"/>
      <c r="G6" s="31"/>
      <c r="H6" s="42"/>
    </row>
    <row r="7" spans="1:8" ht="12.75">
      <c r="A7" s="41" t="s">
        <v>34</v>
      </c>
      <c r="B7" s="31"/>
      <c r="C7" s="31"/>
      <c r="D7" s="31"/>
      <c r="E7" s="31"/>
      <c r="F7" s="31"/>
      <c r="G7" s="31"/>
      <c r="H7" s="42"/>
    </row>
    <row r="8" spans="1:8" ht="12.75">
      <c r="A8" s="41"/>
      <c r="B8" s="31"/>
      <c r="C8" s="31"/>
      <c r="D8" s="31"/>
      <c r="E8" s="31"/>
      <c r="F8" s="31"/>
      <c r="G8" s="31"/>
      <c r="H8" s="42"/>
    </row>
    <row r="9" spans="1:8" ht="12.75">
      <c r="A9" s="43" t="s">
        <v>35</v>
      </c>
      <c r="B9" s="31"/>
      <c r="C9" s="31"/>
      <c r="D9" s="31"/>
      <c r="E9" s="31"/>
      <c r="F9" s="31"/>
      <c r="G9" s="31"/>
      <c r="H9" s="42"/>
    </row>
    <row r="10" spans="1:8" ht="12.75">
      <c r="A10" s="44" t="s">
        <v>36</v>
      </c>
      <c r="B10" s="31"/>
      <c r="C10" s="31"/>
      <c r="D10" s="31"/>
      <c r="E10" s="31"/>
      <c r="F10" s="31"/>
      <c r="G10" s="31"/>
      <c r="H10" s="42"/>
    </row>
    <row r="11" spans="1:8" ht="12.75">
      <c r="A11" s="44" t="s">
        <v>37</v>
      </c>
      <c r="B11" s="31"/>
      <c r="C11" s="31"/>
      <c r="D11" s="31"/>
      <c r="E11" s="31"/>
      <c r="F11" s="31"/>
      <c r="G11" s="31"/>
      <c r="H11" s="42"/>
    </row>
    <row r="12" spans="1:8" ht="12.75">
      <c r="A12" s="44" t="s">
        <v>38</v>
      </c>
      <c r="B12" s="31"/>
      <c r="C12" s="31"/>
      <c r="D12" s="31"/>
      <c r="E12" s="31"/>
      <c r="F12" s="31"/>
      <c r="G12" s="31"/>
      <c r="H12" s="42"/>
    </row>
    <row r="13" spans="1:8" ht="12.75">
      <c r="A13" s="44" t="s">
        <v>39</v>
      </c>
      <c r="B13" s="31"/>
      <c r="C13" s="31"/>
      <c r="D13" s="31"/>
      <c r="E13" s="31"/>
      <c r="F13" s="31"/>
      <c r="G13" s="31"/>
      <c r="H13" s="42"/>
    </row>
    <row r="14" spans="1:8" ht="12.75">
      <c r="A14" s="44" t="s">
        <v>40</v>
      </c>
      <c r="B14" s="31"/>
      <c r="C14" s="31"/>
      <c r="D14" s="31"/>
      <c r="E14" s="31"/>
      <c r="F14" s="31"/>
      <c r="G14" s="31"/>
      <c r="H14" s="42"/>
    </row>
    <row r="15" spans="1:8" ht="12.75">
      <c r="A15" s="44" t="s">
        <v>41</v>
      </c>
      <c r="B15" s="31"/>
      <c r="C15" s="31"/>
      <c r="D15" s="31"/>
      <c r="E15" s="31"/>
      <c r="F15" s="31"/>
      <c r="G15" s="31"/>
      <c r="H15" s="42"/>
    </row>
    <row r="16" spans="1:8" ht="12.75">
      <c r="A16" s="44" t="s">
        <v>42</v>
      </c>
      <c r="B16" s="31"/>
      <c r="C16" s="31"/>
      <c r="D16" s="31"/>
      <c r="E16" s="31"/>
      <c r="F16" s="31"/>
      <c r="G16" s="31"/>
      <c r="H16" s="42"/>
    </row>
    <row r="17" spans="1:8" ht="12.75">
      <c r="A17" s="44" t="s">
        <v>43</v>
      </c>
      <c r="B17" s="31"/>
      <c r="C17" s="31"/>
      <c r="D17" s="31"/>
      <c r="E17" s="31"/>
      <c r="F17" s="31"/>
      <c r="G17" s="31"/>
      <c r="H17" s="42"/>
    </row>
    <row r="18" spans="1:8" ht="12.75">
      <c r="A18" s="44" t="s">
        <v>44</v>
      </c>
      <c r="B18" s="31"/>
      <c r="C18" s="31"/>
      <c r="D18" s="31"/>
      <c r="E18" s="31"/>
      <c r="F18" s="31"/>
      <c r="G18" s="31"/>
      <c r="H18" s="42"/>
    </row>
    <row r="19" spans="1:8" ht="12.75">
      <c r="A19" s="44" t="s">
        <v>45</v>
      </c>
      <c r="B19" s="31"/>
      <c r="C19" s="31"/>
      <c r="D19" s="31"/>
      <c r="E19" s="31"/>
      <c r="F19" s="31"/>
      <c r="G19" s="31"/>
      <c r="H19" s="42"/>
    </row>
    <row r="20" spans="1:8" ht="12.75">
      <c r="A20" s="44" t="s">
        <v>46</v>
      </c>
      <c r="B20" s="31"/>
      <c r="C20" s="31"/>
      <c r="D20" s="31"/>
      <c r="E20" s="31"/>
      <c r="F20" s="31"/>
      <c r="G20" s="31"/>
      <c r="H20" s="42"/>
    </row>
    <row r="21" spans="1:8" ht="12.75">
      <c r="A21" s="44" t="s">
        <v>47</v>
      </c>
      <c r="B21" s="31"/>
      <c r="C21" s="31"/>
      <c r="D21" s="31"/>
      <c r="E21" s="31"/>
      <c r="F21" s="31"/>
      <c r="G21" s="31"/>
      <c r="H21" s="42"/>
    </row>
    <row r="22" spans="1:8" ht="12.75">
      <c r="A22" s="44" t="s">
        <v>48</v>
      </c>
      <c r="B22" s="31"/>
      <c r="C22" s="31"/>
      <c r="D22" s="31"/>
      <c r="E22" s="31"/>
      <c r="F22" s="31"/>
      <c r="G22" s="31"/>
      <c r="H22" s="42"/>
    </row>
    <row r="23" spans="1:8" ht="12.75">
      <c r="A23" s="44"/>
      <c r="B23" s="31"/>
      <c r="C23" s="31"/>
      <c r="D23" s="31"/>
      <c r="E23" s="31"/>
      <c r="F23" s="31"/>
      <c r="G23" s="31"/>
      <c r="H23" s="42"/>
    </row>
    <row r="24" spans="1:8" ht="12.75">
      <c r="A24" s="43" t="s">
        <v>49</v>
      </c>
      <c r="B24" s="31"/>
      <c r="C24" s="31"/>
      <c r="D24" s="31"/>
      <c r="E24" s="31"/>
      <c r="F24" s="31"/>
      <c r="G24" s="31"/>
      <c r="H24" s="42"/>
    </row>
    <row r="25" spans="1:8" ht="12.75">
      <c r="A25" s="44"/>
      <c r="B25" s="31"/>
      <c r="C25" s="31"/>
      <c r="D25" s="31"/>
      <c r="E25" s="31"/>
      <c r="F25" s="31"/>
      <c r="G25" s="31"/>
      <c r="H25" s="42"/>
    </row>
    <row r="26" spans="1:8" ht="12.75">
      <c r="A26" s="45"/>
      <c r="B26" s="46"/>
      <c r="C26" s="46"/>
      <c r="D26" s="46"/>
      <c r="E26" s="46"/>
      <c r="F26" s="46"/>
      <c r="G26" s="46"/>
      <c r="H26" s="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T58"/>
  <sheetViews>
    <sheetView tabSelected="1" zoomScale="85" zoomScaleNormal="85" zoomScalePageLayoutView="0" workbookViewId="0" topLeftCell="A16">
      <selection activeCell="E17" sqref="E17"/>
    </sheetView>
  </sheetViews>
  <sheetFormatPr defaultColWidth="11.421875" defaultRowHeight="12.75"/>
  <cols>
    <col min="1" max="1" width="63.00390625" style="0" customWidth="1"/>
    <col min="2" max="2" width="10.28125" style="0" customWidth="1"/>
    <col min="3" max="3" width="7.7109375" style="6" customWidth="1"/>
    <col min="4" max="4" width="7.57421875" style="5" customWidth="1"/>
    <col min="5" max="6" width="8.28125" style="0" customWidth="1"/>
    <col min="7" max="7" width="7.28125" style="0" customWidth="1"/>
    <col min="8" max="8" width="7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8.00390625" style="0" customWidth="1"/>
    <col min="13" max="13" width="7.00390625" style="0" customWidth="1"/>
    <col min="14" max="14" width="7.7109375" style="0" customWidth="1"/>
    <col min="15" max="20" width="6.7109375" style="0" customWidth="1"/>
  </cols>
  <sheetData>
    <row r="1" spans="1:14" ht="27.75" customHeight="1" thickBot="1">
      <c r="A1" s="146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ht="21.75" customHeight="1"/>
    <row r="3" spans="1:14" ht="22.5" customHeight="1">
      <c r="A3" s="64" t="s">
        <v>21</v>
      </c>
      <c r="B3" s="149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25.5" customHeight="1">
      <c r="A4" s="63" t="s">
        <v>0</v>
      </c>
      <c r="B4" s="65"/>
      <c r="C4" s="66"/>
      <c r="D4" s="67"/>
      <c r="G4" s="77" t="s">
        <v>22</v>
      </c>
      <c r="H4" s="54"/>
      <c r="I4" s="143"/>
      <c r="J4" s="144"/>
      <c r="K4" s="144"/>
      <c r="L4" s="144"/>
      <c r="M4" s="144"/>
      <c r="N4" s="145"/>
    </row>
    <row r="5" spans="1:14" ht="21.75" customHeight="1">
      <c r="A5" s="64" t="s">
        <v>2</v>
      </c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6" spans="1:14" ht="18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ht="23.25" customHeight="1">
      <c r="A7" s="78" t="s">
        <v>1</v>
      </c>
    </row>
    <row r="8" spans="1:14" ht="22.5" customHeight="1">
      <c r="A8" s="75" t="s">
        <v>62</v>
      </c>
      <c r="B8" s="72"/>
      <c r="C8" s="73"/>
      <c r="D8" s="74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1:14" ht="21" customHeight="1">
      <c r="A9" s="75" t="s">
        <v>3</v>
      </c>
      <c r="B9" s="72"/>
      <c r="C9" s="73"/>
      <c r="D9" s="74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21" customHeight="1">
      <c r="A10" s="75" t="s">
        <v>63</v>
      </c>
      <c r="B10" s="72"/>
      <c r="C10" s="73"/>
      <c r="D10" s="74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8.75" customHeight="1">
      <c r="A11" s="75" t="s">
        <v>64</v>
      </c>
      <c r="B11" s="72"/>
      <c r="C11" s="73"/>
      <c r="D11" s="74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ht="18.75" customHeight="1">
      <c r="A12" s="75" t="s">
        <v>65</v>
      </c>
      <c r="B12" s="72"/>
      <c r="C12" s="73"/>
      <c r="D12" s="74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ht="19.5" customHeight="1">
      <c r="A13" s="75" t="s">
        <v>66</v>
      </c>
      <c r="B13" s="72"/>
      <c r="C13" s="73"/>
      <c r="D13" s="74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1:14" ht="21" customHeight="1">
      <c r="A14" s="75" t="s">
        <v>67</v>
      </c>
      <c r="B14" s="72"/>
      <c r="C14" s="73"/>
      <c r="D14" s="74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ht="21" customHeight="1">
      <c r="A15" s="75" t="s">
        <v>4</v>
      </c>
      <c r="B15" s="72"/>
      <c r="C15" s="73"/>
      <c r="D15" s="74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21" customHeight="1" thickBot="1">
      <c r="B16" s="1"/>
      <c r="C16" s="7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6" ht="18.75" customHeight="1" thickBot="1">
      <c r="B17" s="138" t="s">
        <v>68</v>
      </c>
      <c r="C17" s="139"/>
      <c r="D17" s="140"/>
      <c r="E17" s="76"/>
      <c r="F17" s="34"/>
    </row>
    <row r="18" spans="2:6" ht="15.75" customHeight="1">
      <c r="B18" s="1"/>
      <c r="C18" s="9"/>
      <c r="D18" s="38"/>
      <c r="E18" s="51"/>
      <c r="F18" s="34"/>
    </row>
    <row r="19" spans="4:14" ht="13.5" thickBot="1">
      <c r="D19" s="5" t="s">
        <v>50</v>
      </c>
      <c r="F19" t="s">
        <v>51</v>
      </c>
      <c r="H19" t="s">
        <v>52</v>
      </c>
      <c r="J19" t="s">
        <v>53</v>
      </c>
      <c r="L19" t="s">
        <v>54</v>
      </c>
      <c r="N19" t="s">
        <v>55</v>
      </c>
    </row>
    <row r="20" spans="1:14" ht="18.75" customHeight="1" thickBot="1">
      <c r="A20" s="150" t="s">
        <v>20</v>
      </c>
      <c r="B20" s="151"/>
      <c r="C20" s="152"/>
      <c r="D20" s="39">
        <v>0.5</v>
      </c>
      <c r="E20" s="17"/>
      <c r="F20" s="39">
        <v>0.5</v>
      </c>
      <c r="G20" s="17"/>
      <c r="H20" s="39">
        <v>0.5</v>
      </c>
      <c r="I20" s="17"/>
      <c r="J20" s="39">
        <v>0.5</v>
      </c>
      <c r="K20" s="17"/>
      <c r="L20" s="39">
        <v>0.5</v>
      </c>
      <c r="M20" s="17"/>
      <c r="N20" s="39">
        <v>0.5</v>
      </c>
    </row>
    <row r="21" spans="1:14" ht="18.75" customHeight="1" thickBot="1">
      <c r="A21" s="58" t="s">
        <v>57</v>
      </c>
      <c r="B21" s="59"/>
      <c r="C21" s="60"/>
      <c r="D21" s="51"/>
      <c r="E21" s="57"/>
      <c r="F21" s="51"/>
      <c r="G21" s="57"/>
      <c r="H21" s="51"/>
      <c r="I21" s="57"/>
      <c r="J21" s="51"/>
      <c r="K21" s="57"/>
      <c r="L21" s="51"/>
      <c r="M21" s="57"/>
      <c r="N21" s="51"/>
    </row>
    <row r="22" ht="13.5" thickBot="1"/>
    <row r="23" spans="3:20" ht="18" customHeight="1">
      <c r="C23" s="13" t="s">
        <v>9</v>
      </c>
      <c r="D23" s="14"/>
      <c r="E23" s="23" t="s">
        <v>10</v>
      </c>
      <c r="F23" s="24"/>
      <c r="G23" s="23" t="s">
        <v>11</v>
      </c>
      <c r="H23" s="24"/>
      <c r="I23" s="23" t="s">
        <v>12</v>
      </c>
      <c r="J23" s="24"/>
      <c r="K23" s="23" t="s">
        <v>13</v>
      </c>
      <c r="L23" s="24"/>
      <c r="M23" s="23" t="s">
        <v>14</v>
      </c>
      <c r="N23" s="24"/>
      <c r="O23" s="28"/>
      <c r="P23" s="11" t="s">
        <v>19</v>
      </c>
      <c r="Q23" s="11"/>
      <c r="R23" s="11"/>
      <c r="S23" s="11"/>
      <c r="T23" s="11"/>
    </row>
    <row r="24" spans="1:20" s="2" customFormat="1" ht="20.25" customHeight="1">
      <c r="A24" s="29" t="s">
        <v>5</v>
      </c>
      <c r="B24" s="28" t="s">
        <v>6</v>
      </c>
      <c r="C24" s="15" t="s">
        <v>7</v>
      </c>
      <c r="D24" s="16" t="s">
        <v>8</v>
      </c>
      <c r="E24" s="25" t="s">
        <v>7</v>
      </c>
      <c r="F24" s="26" t="s">
        <v>8</v>
      </c>
      <c r="G24" s="25" t="s">
        <v>7</v>
      </c>
      <c r="H24" s="26" t="s">
        <v>8</v>
      </c>
      <c r="I24" s="25" t="s">
        <v>7</v>
      </c>
      <c r="J24" s="26" t="s">
        <v>8</v>
      </c>
      <c r="K24" s="25" t="s">
        <v>7</v>
      </c>
      <c r="L24" s="26" t="s">
        <v>8</v>
      </c>
      <c r="M24" s="25" t="s">
        <v>7</v>
      </c>
      <c r="N24" s="26" t="s">
        <v>8</v>
      </c>
      <c r="O24" s="29">
        <v>125</v>
      </c>
      <c r="P24" s="12">
        <v>250</v>
      </c>
      <c r="Q24" s="12">
        <v>500</v>
      </c>
      <c r="R24" s="12">
        <v>1000</v>
      </c>
      <c r="S24" s="12">
        <v>2000</v>
      </c>
      <c r="T24" s="12">
        <v>4000</v>
      </c>
    </row>
    <row r="25" spans="1:20" ht="19.5" customHeight="1">
      <c r="A25" s="113"/>
      <c r="B25" s="3"/>
      <c r="C25" s="17">
        <f>O25</f>
        <v>0</v>
      </c>
      <c r="D25" s="18">
        <f>B25*C25</f>
        <v>0</v>
      </c>
      <c r="E25" s="17">
        <f>P25</f>
        <v>0</v>
      </c>
      <c r="F25" s="18">
        <f>B25*E25</f>
        <v>0</v>
      </c>
      <c r="G25" s="17">
        <f>Q25</f>
        <v>0</v>
      </c>
      <c r="H25" s="18">
        <f>B25*G25</f>
        <v>0</v>
      </c>
      <c r="I25" s="17">
        <f>R25</f>
        <v>0</v>
      </c>
      <c r="J25" s="18">
        <f>B25*I25</f>
        <v>0</v>
      </c>
      <c r="K25" s="17">
        <f>S25</f>
        <v>0</v>
      </c>
      <c r="L25" s="18">
        <f>B25*K25</f>
        <v>0</v>
      </c>
      <c r="M25" s="17">
        <f>T25</f>
        <v>0</v>
      </c>
      <c r="N25" s="18">
        <f>B25*M25</f>
        <v>0</v>
      </c>
      <c r="O25" s="10"/>
      <c r="P25" s="10"/>
      <c r="Q25" s="10"/>
      <c r="R25" s="10"/>
      <c r="S25" s="10"/>
      <c r="T25" s="10"/>
    </row>
    <row r="26" spans="1:20" ht="19.5" customHeight="1">
      <c r="A26" s="113"/>
      <c r="B26" s="3"/>
      <c r="C26" s="17">
        <f aca="true" t="shared" si="0" ref="C26:C34">O26</f>
        <v>0</v>
      </c>
      <c r="D26" s="18">
        <f aca="true" t="shared" si="1" ref="D26:D34">B26*C26</f>
        <v>0</v>
      </c>
      <c r="E26" s="17">
        <f aca="true" t="shared" si="2" ref="E26:E34">P26</f>
        <v>0</v>
      </c>
      <c r="F26" s="18">
        <f aca="true" t="shared" si="3" ref="F26:F34">B26*E26</f>
        <v>0</v>
      </c>
      <c r="G26" s="17">
        <f aca="true" t="shared" si="4" ref="G26:G34">Q26</f>
        <v>0</v>
      </c>
      <c r="H26" s="18">
        <f aca="true" t="shared" si="5" ref="H26:H34">B26*G26</f>
        <v>0</v>
      </c>
      <c r="I26" s="17">
        <f aca="true" t="shared" si="6" ref="I26:I34">R26</f>
        <v>0</v>
      </c>
      <c r="J26" s="18">
        <f aca="true" t="shared" si="7" ref="J26:J34">B26*I26</f>
        <v>0</v>
      </c>
      <c r="K26" s="17">
        <f aca="true" t="shared" si="8" ref="K26:K34">S26</f>
        <v>0</v>
      </c>
      <c r="L26" s="18">
        <f aca="true" t="shared" si="9" ref="L26:L34">B26*K26</f>
        <v>0</v>
      </c>
      <c r="M26" s="17">
        <f aca="true" t="shared" si="10" ref="M26:M34">T26</f>
        <v>0</v>
      </c>
      <c r="N26" s="18">
        <f aca="true" t="shared" si="11" ref="N26:N34">B26*M26</f>
        <v>0</v>
      </c>
      <c r="O26" s="30"/>
      <c r="P26" s="30"/>
      <c r="Q26" s="30"/>
      <c r="R26" s="30"/>
      <c r="S26" s="30"/>
      <c r="T26" s="30"/>
    </row>
    <row r="27" spans="1:20" ht="19.5" customHeight="1">
      <c r="A27" s="114"/>
      <c r="B27" s="3"/>
      <c r="C27" s="17">
        <f t="shared" si="0"/>
        <v>0</v>
      </c>
      <c r="D27" s="18">
        <f t="shared" si="1"/>
        <v>0</v>
      </c>
      <c r="E27" s="17">
        <f t="shared" si="2"/>
        <v>0</v>
      </c>
      <c r="F27" s="18">
        <f t="shared" si="3"/>
        <v>0</v>
      </c>
      <c r="G27" s="17">
        <f t="shared" si="4"/>
        <v>0</v>
      </c>
      <c r="H27" s="18">
        <f t="shared" si="5"/>
        <v>0</v>
      </c>
      <c r="I27" s="17">
        <f t="shared" si="6"/>
        <v>0</v>
      </c>
      <c r="J27" s="18">
        <f t="shared" si="7"/>
        <v>0</v>
      </c>
      <c r="K27" s="17">
        <f t="shared" si="8"/>
        <v>0</v>
      </c>
      <c r="L27" s="18">
        <f t="shared" si="9"/>
        <v>0</v>
      </c>
      <c r="M27" s="17">
        <f t="shared" si="10"/>
        <v>0</v>
      </c>
      <c r="N27" s="18">
        <f t="shared" si="11"/>
        <v>0</v>
      </c>
      <c r="O27" s="30"/>
      <c r="P27" s="30"/>
      <c r="Q27" s="30"/>
      <c r="R27" s="30"/>
      <c r="S27" s="30"/>
      <c r="T27" s="30"/>
    </row>
    <row r="28" spans="1:20" ht="19.5" customHeight="1">
      <c r="A28" s="114"/>
      <c r="B28" s="3"/>
      <c r="C28" s="17">
        <f t="shared" si="0"/>
        <v>0</v>
      </c>
      <c r="D28" s="18">
        <f t="shared" si="1"/>
        <v>0</v>
      </c>
      <c r="E28" s="17">
        <f t="shared" si="2"/>
        <v>0</v>
      </c>
      <c r="F28" s="18">
        <f t="shared" si="3"/>
        <v>0</v>
      </c>
      <c r="G28" s="17">
        <f t="shared" si="4"/>
        <v>0</v>
      </c>
      <c r="H28" s="18">
        <f t="shared" si="5"/>
        <v>0</v>
      </c>
      <c r="I28" s="17">
        <f t="shared" si="6"/>
        <v>0</v>
      </c>
      <c r="J28" s="18">
        <f t="shared" si="7"/>
        <v>0</v>
      </c>
      <c r="K28" s="17">
        <f t="shared" si="8"/>
        <v>0</v>
      </c>
      <c r="L28" s="18">
        <f t="shared" si="9"/>
        <v>0</v>
      </c>
      <c r="M28" s="17">
        <f t="shared" si="10"/>
        <v>0</v>
      </c>
      <c r="N28" s="18">
        <f t="shared" si="11"/>
        <v>0</v>
      </c>
      <c r="O28" s="30"/>
      <c r="P28" s="30"/>
      <c r="Q28" s="30"/>
      <c r="R28" s="30"/>
      <c r="S28" s="30"/>
      <c r="T28" s="30"/>
    </row>
    <row r="29" spans="1:20" ht="19.5" customHeight="1">
      <c r="A29" s="114"/>
      <c r="B29" s="3"/>
      <c r="C29" s="17">
        <f t="shared" si="0"/>
        <v>0</v>
      </c>
      <c r="D29" s="18">
        <f t="shared" si="1"/>
        <v>0</v>
      </c>
      <c r="E29" s="17">
        <f t="shared" si="2"/>
        <v>0</v>
      </c>
      <c r="F29" s="18">
        <f t="shared" si="3"/>
        <v>0</v>
      </c>
      <c r="G29" s="17">
        <f t="shared" si="4"/>
        <v>0</v>
      </c>
      <c r="H29" s="18">
        <f t="shared" si="5"/>
        <v>0</v>
      </c>
      <c r="I29" s="17">
        <f t="shared" si="6"/>
        <v>0</v>
      </c>
      <c r="J29" s="18">
        <f t="shared" si="7"/>
        <v>0</v>
      </c>
      <c r="K29" s="17">
        <f t="shared" si="8"/>
        <v>0</v>
      </c>
      <c r="L29" s="18">
        <f t="shared" si="9"/>
        <v>0</v>
      </c>
      <c r="M29" s="17">
        <f t="shared" si="10"/>
        <v>0</v>
      </c>
      <c r="N29" s="18">
        <f t="shared" si="11"/>
        <v>0</v>
      </c>
      <c r="O29" s="30"/>
      <c r="P29" s="30"/>
      <c r="Q29" s="30"/>
      <c r="R29" s="30"/>
      <c r="S29" s="30"/>
      <c r="T29" s="30"/>
    </row>
    <row r="30" spans="1:20" ht="19.5" customHeight="1">
      <c r="A30" s="114"/>
      <c r="B30" s="3"/>
      <c r="C30" s="17">
        <f t="shared" si="0"/>
        <v>0</v>
      </c>
      <c r="D30" s="18">
        <f t="shared" si="1"/>
        <v>0</v>
      </c>
      <c r="E30" s="17">
        <f t="shared" si="2"/>
        <v>0</v>
      </c>
      <c r="F30" s="18">
        <f t="shared" si="3"/>
        <v>0</v>
      </c>
      <c r="G30" s="17">
        <f t="shared" si="4"/>
        <v>0</v>
      </c>
      <c r="H30" s="18">
        <f t="shared" si="5"/>
        <v>0</v>
      </c>
      <c r="I30" s="17">
        <f t="shared" si="6"/>
        <v>0</v>
      </c>
      <c r="J30" s="18">
        <f t="shared" si="7"/>
        <v>0</v>
      </c>
      <c r="K30" s="17">
        <f t="shared" si="8"/>
        <v>0</v>
      </c>
      <c r="L30" s="18">
        <f t="shared" si="9"/>
        <v>0</v>
      </c>
      <c r="M30" s="17">
        <f t="shared" si="10"/>
        <v>0</v>
      </c>
      <c r="N30" s="18">
        <f t="shared" si="11"/>
        <v>0</v>
      </c>
      <c r="O30" s="30"/>
      <c r="P30" s="30"/>
      <c r="Q30" s="30"/>
      <c r="R30" s="30"/>
      <c r="S30" s="30"/>
      <c r="T30" s="30"/>
    </row>
    <row r="31" spans="1:20" ht="19.5" customHeight="1">
      <c r="A31" s="114"/>
      <c r="B31" s="117"/>
      <c r="C31" s="17">
        <f t="shared" si="0"/>
        <v>0</v>
      </c>
      <c r="D31" s="18">
        <f t="shared" si="1"/>
        <v>0</v>
      </c>
      <c r="E31" s="17">
        <f t="shared" si="2"/>
        <v>0</v>
      </c>
      <c r="F31" s="18">
        <f t="shared" si="3"/>
        <v>0</v>
      </c>
      <c r="G31" s="17">
        <f t="shared" si="4"/>
        <v>0</v>
      </c>
      <c r="H31" s="18">
        <f t="shared" si="5"/>
        <v>0</v>
      </c>
      <c r="I31" s="17">
        <f t="shared" si="6"/>
        <v>0</v>
      </c>
      <c r="J31" s="18">
        <f t="shared" si="7"/>
        <v>0</v>
      </c>
      <c r="K31" s="17">
        <f t="shared" si="8"/>
        <v>0</v>
      </c>
      <c r="L31" s="18">
        <f t="shared" si="9"/>
        <v>0</v>
      </c>
      <c r="M31" s="17">
        <f t="shared" si="10"/>
        <v>0</v>
      </c>
      <c r="N31" s="18">
        <f t="shared" si="11"/>
        <v>0</v>
      </c>
      <c r="O31" s="30"/>
      <c r="P31" s="30"/>
      <c r="Q31" s="30"/>
      <c r="R31" s="30"/>
      <c r="S31" s="30"/>
      <c r="T31" s="30"/>
    </row>
    <row r="32" spans="1:20" ht="19.5" customHeight="1">
      <c r="A32" s="114"/>
      <c r="B32" s="3"/>
      <c r="C32" s="17">
        <f t="shared" si="0"/>
        <v>0</v>
      </c>
      <c r="D32" s="18">
        <f t="shared" si="1"/>
        <v>0</v>
      </c>
      <c r="E32" s="17">
        <f t="shared" si="2"/>
        <v>0</v>
      </c>
      <c r="F32" s="18">
        <f t="shared" si="3"/>
        <v>0</v>
      </c>
      <c r="G32" s="17">
        <f t="shared" si="4"/>
        <v>0</v>
      </c>
      <c r="H32" s="18">
        <f t="shared" si="5"/>
        <v>0</v>
      </c>
      <c r="I32" s="17">
        <f t="shared" si="6"/>
        <v>0</v>
      </c>
      <c r="J32" s="18">
        <f t="shared" si="7"/>
        <v>0</v>
      </c>
      <c r="K32" s="17">
        <f t="shared" si="8"/>
        <v>0</v>
      </c>
      <c r="L32" s="18">
        <f t="shared" si="9"/>
        <v>0</v>
      </c>
      <c r="M32" s="17">
        <f t="shared" si="10"/>
        <v>0</v>
      </c>
      <c r="N32" s="18">
        <f t="shared" si="11"/>
        <v>0</v>
      </c>
      <c r="O32" s="30"/>
      <c r="P32" s="30"/>
      <c r="Q32" s="30"/>
      <c r="R32" s="30"/>
      <c r="S32" s="30"/>
      <c r="T32" s="30"/>
    </row>
    <row r="33" spans="1:20" ht="19.5" customHeight="1">
      <c r="A33" s="114"/>
      <c r="B33" s="3"/>
      <c r="C33" s="17">
        <f t="shared" si="0"/>
        <v>0</v>
      </c>
      <c r="D33" s="18">
        <f t="shared" si="1"/>
        <v>0</v>
      </c>
      <c r="E33" s="17">
        <f t="shared" si="2"/>
        <v>0</v>
      </c>
      <c r="F33" s="18">
        <f t="shared" si="3"/>
        <v>0</v>
      </c>
      <c r="G33" s="17">
        <f t="shared" si="4"/>
        <v>0</v>
      </c>
      <c r="H33" s="18">
        <f t="shared" si="5"/>
        <v>0</v>
      </c>
      <c r="I33" s="17">
        <f t="shared" si="6"/>
        <v>0</v>
      </c>
      <c r="J33" s="18">
        <f t="shared" si="7"/>
        <v>0</v>
      </c>
      <c r="K33" s="17">
        <f t="shared" si="8"/>
        <v>0</v>
      </c>
      <c r="L33" s="18">
        <f t="shared" si="9"/>
        <v>0</v>
      </c>
      <c r="M33" s="17">
        <f t="shared" si="10"/>
        <v>0</v>
      </c>
      <c r="N33" s="18">
        <f t="shared" si="11"/>
        <v>0</v>
      </c>
      <c r="O33" s="30"/>
      <c r="P33" s="10"/>
      <c r="Q33" s="10"/>
      <c r="R33" s="10"/>
      <c r="S33" s="10"/>
      <c r="T33" s="10"/>
    </row>
    <row r="34" spans="1:20" ht="19.5" customHeight="1">
      <c r="A34" s="115"/>
      <c r="B34" s="116"/>
      <c r="C34" s="17">
        <f t="shared" si="0"/>
        <v>0</v>
      </c>
      <c r="D34" s="18">
        <f t="shared" si="1"/>
        <v>0</v>
      </c>
      <c r="E34" s="17">
        <f t="shared" si="2"/>
        <v>0</v>
      </c>
      <c r="F34" s="18">
        <f t="shared" si="3"/>
        <v>0</v>
      </c>
      <c r="G34" s="17">
        <f t="shared" si="4"/>
        <v>0</v>
      </c>
      <c r="H34" s="18">
        <f t="shared" si="5"/>
        <v>0</v>
      </c>
      <c r="I34" s="17">
        <f t="shared" si="6"/>
        <v>0</v>
      </c>
      <c r="J34" s="18">
        <f t="shared" si="7"/>
        <v>0</v>
      </c>
      <c r="K34" s="17">
        <f t="shared" si="8"/>
        <v>0</v>
      </c>
      <c r="L34" s="18">
        <f t="shared" si="9"/>
        <v>0</v>
      </c>
      <c r="M34" s="17">
        <f t="shared" si="10"/>
        <v>0</v>
      </c>
      <c r="N34" s="18">
        <f t="shared" si="11"/>
        <v>0</v>
      </c>
      <c r="O34" s="30"/>
      <c r="P34" s="30"/>
      <c r="Q34" s="30"/>
      <c r="R34" s="30"/>
      <c r="S34" s="30"/>
      <c r="T34" s="30"/>
    </row>
    <row r="35" spans="1:14" s="8" customFormat="1" ht="27" customHeight="1">
      <c r="A35" s="8" t="s">
        <v>16</v>
      </c>
      <c r="B35" s="118">
        <f>SUM(B25:B34)</f>
        <v>0</v>
      </c>
      <c r="C35" s="19" t="s">
        <v>28</v>
      </c>
      <c r="D35" s="20">
        <f>SUM(D25:D34)</f>
        <v>0</v>
      </c>
      <c r="E35" s="27"/>
      <c r="F35" s="20">
        <f>SUM(F25:F34)</f>
        <v>0</v>
      </c>
      <c r="G35" s="27"/>
      <c r="H35" s="20">
        <f>SUM(H25:H34)</f>
        <v>0</v>
      </c>
      <c r="I35" s="27"/>
      <c r="J35" s="20">
        <f>SUM(J25:J34)</f>
        <v>0</v>
      </c>
      <c r="K35" s="27"/>
      <c r="L35" s="20">
        <f>SUM(L25:L34)</f>
        <v>0</v>
      </c>
      <c r="M35" s="27"/>
      <c r="N35" s="20">
        <f>SUM(N25:N34)</f>
        <v>0</v>
      </c>
    </row>
    <row r="36" spans="1:14" s="9" customFormat="1" ht="27" customHeight="1" thickBot="1">
      <c r="A36" s="9" t="s">
        <v>17</v>
      </c>
      <c r="B36" s="61"/>
      <c r="C36" s="19"/>
      <c r="D36" s="21">
        <f>IF($B$35=0,"",D35/$B$35)</f>
      </c>
      <c r="E36" s="19"/>
      <c r="F36" s="21">
        <f>IF($B$35=0,"",F35/$B$35)</f>
      </c>
      <c r="G36" s="19"/>
      <c r="H36" s="21">
        <f>IF($B$35=0,"",H35/$B$35)</f>
      </c>
      <c r="I36" s="19"/>
      <c r="J36" s="21">
        <f>IF($B$35=0,"",J35/$B$35)</f>
      </c>
      <c r="K36" s="19"/>
      <c r="L36" s="21">
        <f>IF($B$35=0,"",L35/$B$35)</f>
      </c>
      <c r="M36" s="19"/>
      <c r="N36" s="21">
        <f>IF($B$35=0,"",N35/$B$35)</f>
      </c>
    </row>
    <row r="37" spans="1:14" s="6" customFormat="1" ht="23.25" customHeight="1" thickBot="1">
      <c r="A37" s="153" t="s">
        <v>15</v>
      </c>
      <c r="B37" s="154"/>
      <c r="C37" s="17"/>
      <c r="D37" s="22">
        <f>IF(D35=0,"",0.161*$E$17/(D35))</f>
      </c>
      <c r="E37" s="17"/>
      <c r="F37" s="22">
        <f>IF(F35=0,"",0.161*$E$17/(F35))</f>
      </c>
      <c r="G37" s="17"/>
      <c r="H37" s="22">
        <f>IF(H35=0,"",0.161*$E$17/(H35))</f>
      </c>
      <c r="I37" s="17"/>
      <c r="J37" s="22">
        <f>IF(J35=0,"",0.161*$E$17/(J35))</f>
      </c>
      <c r="K37" s="17"/>
      <c r="L37" s="22">
        <f>IF(L35=0,"",0.161*$E$17/(L35))</f>
      </c>
      <c r="M37" s="17"/>
      <c r="N37" s="22">
        <f>IF(N35=0,"",0.161*$E$17/(N35))</f>
      </c>
    </row>
    <row r="38" spans="1:14" ht="13.5" thickBot="1">
      <c r="A38" s="52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6" customFormat="1" ht="22.5" customHeight="1" thickBot="1">
      <c r="A39" s="153" t="s">
        <v>18</v>
      </c>
      <c r="B39" s="154"/>
      <c r="C39" s="17"/>
      <c r="D39" s="22">
        <f>IF($B$35=0,"",0.161*$E$17/(-$B$35*LN(1-D36)))</f>
      </c>
      <c r="E39" s="17"/>
      <c r="F39" s="22">
        <f>IF($B$35=0,"",0.161*$E$17/(-$B$35*LN(1-F36)))</f>
      </c>
      <c r="G39" s="17"/>
      <c r="H39" s="22">
        <f>IF($B$35=0,"",0.161*$E$17/(-$B$35*LN(1-H36)))</f>
      </c>
      <c r="I39" s="17"/>
      <c r="J39" s="22">
        <f>IF($B$35=0,"",0.161*$E$17/(-$B$35*LN(1-J36)))</f>
      </c>
      <c r="K39" s="17"/>
      <c r="L39" s="22">
        <f>IF($B$35=0,"",0.161*$E$17/(-$B$35*LN(1-L36)))</f>
      </c>
      <c r="M39" s="17"/>
      <c r="N39" s="22">
        <f>IF($B$35=0,"",0.161*$E$17/(-$B$35*LN(1-N36)))</f>
      </c>
    </row>
    <row r="40" spans="1:14" ht="13.5" thickBot="1">
      <c r="A40" s="52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8.75" customHeight="1" thickBot="1">
      <c r="A41" s="155" t="s">
        <v>20</v>
      </c>
      <c r="B41" s="156"/>
      <c r="C41" s="17"/>
      <c r="D41" s="49">
        <f>D20</f>
        <v>0.5</v>
      </c>
      <c r="E41" s="50"/>
      <c r="F41" s="49">
        <f>F20</f>
        <v>0.5</v>
      </c>
      <c r="G41" s="50"/>
      <c r="H41" s="49">
        <f>H20</f>
        <v>0.5</v>
      </c>
      <c r="I41" s="50"/>
      <c r="J41" s="49">
        <f>J20</f>
        <v>0.5</v>
      </c>
      <c r="K41" s="50"/>
      <c r="L41" s="49">
        <f>L20</f>
        <v>0.5</v>
      </c>
      <c r="M41" s="50"/>
      <c r="N41" s="49">
        <f>N20</f>
        <v>0.5</v>
      </c>
    </row>
    <row r="42" spans="1:14" ht="13.5" thickBot="1">
      <c r="A42" s="31"/>
      <c r="B42" s="31"/>
      <c r="C42" s="32"/>
      <c r="D42" s="33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.75" customHeight="1" thickBot="1">
      <c r="A43" s="121" t="s">
        <v>58</v>
      </c>
      <c r="B43" s="122"/>
      <c r="C43" s="62"/>
      <c r="D43" s="53" t="e">
        <f>IF(D41=0,"",(D37-D41)/D41)</f>
        <v>#VALUE!</v>
      </c>
      <c r="E43" s="53"/>
      <c r="F43" s="53" t="e">
        <f>IF(F41=0,"",(F37-F41)/F41)</f>
        <v>#VALUE!</v>
      </c>
      <c r="G43" s="53"/>
      <c r="H43" s="53" t="e">
        <f>IF(H41=0,"",(H37-H41)/H41)</f>
        <v>#VALUE!</v>
      </c>
      <c r="I43" s="53"/>
      <c r="J43" s="53" t="e">
        <f>IF(J41=0,"",(J37-J41)/J41)</f>
        <v>#VALUE!</v>
      </c>
      <c r="K43" s="53"/>
      <c r="L43" s="53" t="e">
        <f>IF(L41=0,"",(L37-L41)/L41)</f>
        <v>#VALUE!</v>
      </c>
      <c r="M43" s="53"/>
      <c r="N43" s="53" t="e">
        <f>IF(N41=0,"",(N37-N41)/N41)</f>
        <v>#VALUE!</v>
      </c>
    </row>
    <row r="44" spans="1:14" ht="19.5" customHeight="1" thickBot="1">
      <c r="A44" s="123" t="s">
        <v>59</v>
      </c>
      <c r="B44" s="124"/>
      <c r="C44" s="62"/>
      <c r="D44" s="53" t="e">
        <f>IF(D41=0,"",(D39-D41)/D41)</f>
        <v>#VALUE!</v>
      </c>
      <c r="E44" s="53"/>
      <c r="F44" s="53" t="e">
        <f>IF(F41=0,"",(F39-F41)/F41)</f>
        <v>#VALUE!</v>
      </c>
      <c r="G44" s="53"/>
      <c r="H44" s="53" t="e">
        <f>IF(H41=0,"",(H39-H41)/H41)</f>
        <v>#VALUE!</v>
      </c>
      <c r="I44" s="53"/>
      <c r="J44" s="53" t="e">
        <f>IF(J41=0,"",(J39-J41)/J41)</f>
        <v>#VALUE!</v>
      </c>
      <c r="K44" s="53"/>
      <c r="L44" s="53" t="e">
        <f>IF(L41=0,"",(L39-L41)/L41)</f>
        <v>#VALUE!</v>
      </c>
      <c r="M44" s="53"/>
      <c r="N44" s="53" t="e">
        <f>IF(N41=0,"",(N39-N41)/N41)</f>
        <v>#VALUE!</v>
      </c>
    </row>
    <row r="45" spans="1:14" ht="19.5" customHeight="1" thickBot="1">
      <c r="A45" s="37"/>
      <c r="B45" s="141" t="s">
        <v>71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</row>
    <row r="46" spans="1:14" ht="20.25" customHeight="1" thickBot="1">
      <c r="A46" s="121" t="s">
        <v>69</v>
      </c>
      <c r="B46" s="125"/>
      <c r="C46" s="119" t="e">
        <f>IF(D41=0,"",IF(ABS(D43)&lt;0.15,"Diseño Adecuado",IF(D43&lt;0,"Diseño Opaco","Diseño Brillante")))</f>
        <v>#VALUE!</v>
      </c>
      <c r="D46" s="120"/>
      <c r="E46" s="119" t="e">
        <f>IF(F41=0,"",IF(ABS(F43)&lt;0.15,"Diseño Adecuado",IF(F43&lt;0,"Diseño Opaco","Diseño Brillante")))</f>
        <v>#VALUE!</v>
      </c>
      <c r="F46" s="120"/>
      <c r="G46" s="119" t="e">
        <f>IF(H41=0,"",IF(ABS(H43)&lt;0.15,"Diseño Adecuado",IF(H43&lt;0,"Diseño Opaco","Diseño Brillante")))</f>
        <v>#VALUE!</v>
      </c>
      <c r="H46" s="120"/>
      <c r="I46" s="119" t="e">
        <f>IF(J41=0,"",IF(ABS(J43)&lt;0.15,"Diseño Adecuado",IF(J43&lt;0,"Diseño Opaco","Diseño Brillante")))</f>
        <v>#VALUE!</v>
      </c>
      <c r="J46" s="120"/>
      <c r="K46" s="119" t="e">
        <f>IF(L41=0,"",IF(ABS(L43)&lt;0.15,"Diseño Adecuado",IF(L43&lt;0,"Diseño Opaco","Diseño Brillante")))</f>
        <v>#VALUE!</v>
      </c>
      <c r="L46" s="120"/>
      <c r="M46" s="119" t="e">
        <f>IF(N41=0,"",IF(ABS(N43)&lt;0.15,"Diseño Adecuado",IF(N43&lt;0,"Diseño Opaco","Diseño Brillante")))</f>
        <v>#VALUE!</v>
      </c>
      <c r="N46" s="120"/>
    </row>
    <row r="47" spans="1:14" ht="21.75" customHeight="1" thickBot="1">
      <c r="A47" s="126" t="s">
        <v>70</v>
      </c>
      <c r="B47" s="127"/>
      <c r="C47" s="119" t="e">
        <f>IF(D41=0,"",IF(ABS(D44)&lt;0.15,"Diseño Adecuado",IF(D44&lt;0,"Diseño Opaco","Diseño Brillante")))</f>
        <v>#VALUE!</v>
      </c>
      <c r="D47" s="120"/>
      <c r="E47" s="119" t="e">
        <f>IF(F41=0,"",IF(ABS(F44)&lt;0.15,"Diseño Adecuado",IF(F44&lt;0,"Diseño Opaco","Diseño Brillante")))</f>
        <v>#VALUE!</v>
      </c>
      <c r="F47" s="120"/>
      <c r="G47" s="119" t="e">
        <f>IF(H41=0,"",IF(ABS(H44)&lt;0.15,"Diseño Adecuado",IF(H44&lt;0,"Diseño Opaco","Diseño Brillante")))</f>
        <v>#VALUE!</v>
      </c>
      <c r="H47" s="120"/>
      <c r="I47" s="119" t="e">
        <f>IF(J41=0,"",IF(ABS(J44)&lt;0.15,"Diseño Adecuado",IF(J44&lt;0,"Diseño Opaco","Diseño Brillante")))</f>
        <v>#VALUE!</v>
      </c>
      <c r="J47" s="120"/>
      <c r="K47" s="119" t="e">
        <f>IF(L41=0,"",IF(ABS(L44)&lt;0.15,"Diseño Adecuado",IF(L44&lt;0,"Diseño Opaco","Diseño Brillante")))</f>
        <v>#VALUE!</v>
      </c>
      <c r="L47" s="120"/>
      <c r="M47" s="119" t="e">
        <f>IF(N41=0,"",IF(ABS(N44)&lt;0.15,"Diseño Adecuado",IF(N44&lt;0,"Diseño Opaco","Diseño Brillante")))</f>
        <v>#VALUE!</v>
      </c>
      <c r="N47" s="120"/>
    </row>
    <row r="48" spans="1:14" ht="21" customHeight="1">
      <c r="A48" s="128" t="s">
        <v>56</v>
      </c>
      <c r="B48" s="129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4"/>
    </row>
    <row r="49" spans="1:14" ht="21" customHeight="1" thickBot="1">
      <c r="A49" s="130" t="s">
        <v>60</v>
      </c>
      <c r="B49" s="131"/>
      <c r="C49" s="13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7"/>
    </row>
    <row r="53" spans="1:14" ht="12.75">
      <c r="A53" t="s">
        <v>23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3:14" ht="12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8" ht="12.75">
      <c r="A55" s="34" t="s">
        <v>24</v>
      </c>
      <c r="B55" s="35">
        <v>125</v>
      </c>
      <c r="C55" s="35">
        <v>250</v>
      </c>
      <c r="D55" s="35">
        <v>500</v>
      </c>
      <c r="E55" s="35">
        <v>1000</v>
      </c>
      <c r="F55" s="35">
        <v>2000</v>
      </c>
      <c r="G55" s="35">
        <v>4000</v>
      </c>
      <c r="H55" s="35"/>
    </row>
    <row r="56" spans="1:7" ht="18" customHeight="1">
      <c r="A56" s="34" t="s">
        <v>25</v>
      </c>
      <c r="B56" s="6">
        <f>D37</f>
      </c>
      <c r="C56" s="6">
        <f>F37</f>
      </c>
      <c r="D56" s="6">
        <f>H37</f>
      </c>
      <c r="E56" s="6">
        <f>J37</f>
      </c>
      <c r="F56" s="6">
        <f>L37</f>
      </c>
      <c r="G56" s="6">
        <f>N37</f>
      </c>
    </row>
    <row r="57" spans="1:7" ht="17.25" customHeight="1">
      <c r="A57" s="34" t="s">
        <v>26</v>
      </c>
      <c r="B57" s="6">
        <f>D39</f>
      </c>
      <c r="C57" s="6">
        <f>F39</f>
      </c>
      <c r="D57" s="6">
        <f>H39</f>
      </c>
      <c r="E57" s="6">
        <f>J39</f>
      </c>
      <c r="F57" s="6">
        <f>L39</f>
      </c>
      <c r="G57" s="6">
        <f>N39</f>
      </c>
    </row>
    <row r="58" spans="1:7" ht="20.25" customHeight="1">
      <c r="A58" s="34" t="s">
        <v>27</v>
      </c>
      <c r="B58" s="6">
        <f>D41</f>
        <v>0.5</v>
      </c>
      <c r="C58" s="6">
        <f>F41</f>
        <v>0.5</v>
      </c>
      <c r="D58" s="6">
        <f>H41</f>
        <v>0.5</v>
      </c>
      <c r="E58" s="6">
        <f>J41</f>
        <v>0.5</v>
      </c>
      <c r="F58" s="6">
        <f>L41</f>
        <v>0.5</v>
      </c>
      <c r="G58" s="6">
        <f>N41</f>
        <v>0.5</v>
      </c>
    </row>
  </sheetData>
  <sheetProtection/>
  <mergeCells count="30">
    <mergeCell ref="B17:D17"/>
    <mergeCell ref="B45:N45"/>
    <mergeCell ref="B5:N5"/>
    <mergeCell ref="I4:N4"/>
    <mergeCell ref="A1:N1"/>
    <mergeCell ref="B3:N3"/>
    <mergeCell ref="A20:C20"/>
    <mergeCell ref="A39:B39"/>
    <mergeCell ref="A41:B41"/>
    <mergeCell ref="A37:B37"/>
    <mergeCell ref="A46:B46"/>
    <mergeCell ref="A47:B47"/>
    <mergeCell ref="I46:J46"/>
    <mergeCell ref="I47:J47"/>
    <mergeCell ref="A48:B48"/>
    <mergeCell ref="A49:B49"/>
    <mergeCell ref="C48:N48"/>
    <mergeCell ref="C49:N49"/>
    <mergeCell ref="M46:N46"/>
    <mergeCell ref="C47:D47"/>
    <mergeCell ref="E47:F47"/>
    <mergeCell ref="G47:H47"/>
    <mergeCell ref="K47:L47"/>
    <mergeCell ref="M47:N47"/>
    <mergeCell ref="A43:B43"/>
    <mergeCell ref="A44:B44"/>
    <mergeCell ref="C46:D46"/>
    <mergeCell ref="E46:F46"/>
    <mergeCell ref="G46:H46"/>
    <mergeCell ref="K46:L46"/>
  </mergeCells>
  <printOptions/>
  <pageMargins left="0.4330708661417323" right="0.5118110236220472" top="0.5118110236220472" bottom="0.7086614173228347" header="0" footer="0"/>
  <pageSetup horizontalDpi="300" verticalDpi="300" orientation="landscape" r:id="rId3"/>
  <headerFooter alignWithMargins="0">
    <oddFooter>&amp;L&amp;P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12"/>
  <sheetViews>
    <sheetView zoomScale="84" zoomScaleNormal="84" zoomScalePageLayoutView="0" workbookViewId="0" topLeftCell="A1">
      <pane ySplit="1725" topLeftCell="A25" activePane="bottomLeft" state="split"/>
      <selection pane="topLeft" activeCell="F185" sqref="F185"/>
      <selection pane="bottomLeft" activeCell="E26" sqref="E26:J26"/>
    </sheetView>
  </sheetViews>
  <sheetFormatPr defaultColWidth="14.28125" defaultRowHeight="30.75" customHeight="1"/>
  <cols>
    <col min="1" max="1" width="8.7109375" style="35" customWidth="1"/>
    <col min="2" max="2" width="21.28125" style="0" customWidth="1"/>
    <col min="3" max="3" width="48.00390625" style="100" customWidth="1"/>
    <col min="4" max="4" width="8.421875" style="6" customWidth="1"/>
    <col min="5" max="5" width="9.7109375" style="0" customWidth="1"/>
    <col min="6" max="6" width="9.57421875" style="0" customWidth="1"/>
    <col min="7" max="7" width="8.00390625" style="0" customWidth="1"/>
    <col min="8" max="8" width="8.28125" style="0" customWidth="1"/>
    <col min="9" max="9" width="8.7109375" style="0" customWidth="1"/>
    <col min="10" max="10" width="9.28125" style="0" customWidth="1"/>
  </cols>
  <sheetData>
    <row r="1" spans="3:7" ht="45" customHeight="1">
      <c r="C1" s="79" t="s">
        <v>72</v>
      </c>
      <c r="G1" s="80" t="s">
        <v>258</v>
      </c>
    </row>
    <row r="2" spans="1:10" s="86" customFormat="1" ht="45" customHeight="1">
      <c r="A2" s="81" t="s">
        <v>73</v>
      </c>
      <c r="B2" s="82" t="s">
        <v>74</v>
      </c>
      <c r="C2" s="83" t="s">
        <v>75</v>
      </c>
      <c r="D2" s="84" t="s">
        <v>76</v>
      </c>
      <c r="E2" s="85">
        <v>125</v>
      </c>
      <c r="F2" s="85">
        <v>250</v>
      </c>
      <c r="G2" s="85">
        <v>500</v>
      </c>
      <c r="H2" s="85">
        <v>1000</v>
      </c>
      <c r="I2" s="85">
        <v>2000</v>
      </c>
      <c r="J2" s="85">
        <v>4000</v>
      </c>
    </row>
    <row r="3" spans="1:10" ht="45" customHeight="1">
      <c r="A3" s="87">
        <v>1</v>
      </c>
      <c r="B3" s="88" t="s">
        <v>259</v>
      </c>
      <c r="C3" s="89" t="s">
        <v>77</v>
      </c>
      <c r="D3" s="90">
        <f aca="true" t="shared" si="0" ref="D3:D81">AVERAGE(E3:J3)</f>
        <v>0.05499999999999999</v>
      </c>
      <c r="E3" s="10">
        <v>0.04</v>
      </c>
      <c r="F3" s="10">
        <v>0.05</v>
      </c>
      <c r="G3" s="10">
        <v>0.06</v>
      </c>
      <c r="H3" s="10">
        <v>0.08</v>
      </c>
      <c r="I3" s="10">
        <v>0.04</v>
      </c>
      <c r="J3" s="10">
        <v>0.06</v>
      </c>
    </row>
    <row r="4" spans="1:10" ht="45" customHeight="1">
      <c r="A4" s="87">
        <v>2</v>
      </c>
      <c r="B4" s="88" t="s">
        <v>259</v>
      </c>
      <c r="C4" s="89" t="s">
        <v>78</v>
      </c>
      <c r="D4" s="90">
        <f t="shared" si="0"/>
        <v>0.049166666666666664</v>
      </c>
      <c r="E4" s="10">
        <v>0.025</v>
      </c>
      <c r="F4" s="10">
        <v>0.026</v>
      </c>
      <c r="G4" s="10">
        <v>0.06</v>
      </c>
      <c r="H4" s="10">
        <v>0.085</v>
      </c>
      <c r="I4" s="10">
        <v>0.043</v>
      </c>
      <c r="J4" s="10">
        <v>0.056</v>
      </c>
    </row>
    <row r="5" spans="1:10" ht="45" customHeight="1">
      <c r="A5" s="87">
        <v>3</v>
      </c>
      <c r="B5" s="88" t="s">
        <v>259</v>
      </c>
      <c r="C5" s="89" t="s">
        <v>79</v>
      </c>
      <c r="D5" s="90">
        <f t="shared" si="0"/>
        <v>0.007</v>
      </c>
      <c r="E5" s="10">
        <v>0.004</v>
      </c>
      <c r="F5" s="10">
        <v>0.004</v>
      </c>
      <c r="G5" s="10">
        <v>0.005</v>
      </c>
      <c r="H5" s="10">
        <v>0.006</v>
      </c>
      <c r="I5" s="10">
        <v>0.008</v>
      </c>
      <c r="J5" s="10">
        <v>0.015</v>
      </c>
    </row>
    <row r="6" spans="1:10" ht="45" customHeight="1">
      <c r="A6" s="87">
        <v>4</v>
      </c>
      <c r="B6" s="88" t="s">
        <v>259</v>
      </c>
      <c r="C6" s="89" t="s">
        <v>80</v>
      </c>
      <c r="D6" s="90">
        <f t="shared" si="0"/>
        <v>0.02</v>
      </c>
      <c r="E6" s="10">
        <v>0.01</v>
      </c>
      <c r="F6" s="10">
        <v>0.012</v>
      </c>
      <c r="G6" s="10">
        <v>0.02</v>
      </c>
      <c r="H6" s="10">
        <v>0.02</v>
      </c>
      <c r="I6" s="10">
        <v>0.023</v>
      </c>
      <c r="J6" s="10">
        <v>0.035</v>
      </c>
    </row>
    <row r="7" spans="1:10" ht="45" customHeight="1">
      <c r="A7" s="87">
        <v>5</v>
      </c>
      <c r="B7" s="88" t="s">
        <v>259</v>
      </c>
      <c r="C7" s="89" t="s">
        <v>81</v>
      </c>
      <c r="D7" s="90">
        <f t="shared" si="0"/>
        <v>0.015000000000000001</v>
      </c>
      <c r="E7" s="10">
        <v>0.01</v>
      </c>
      <c r="F7" s="10">
        <v>0.01</v>
      </c>
      <c r="G7" s="10">
        <v>0.01</v>
      </c>
      <c r="H7" s="10">
        <v>0.02</v>
      </c>
      <c r="I7" s="10">
        <v>0.02</v>
      </c>
      <c r="J7" s="10">
        <v>0.02</v>
      </c>
    </row>
    <row r="8" spans="1:10" ht="45" customHeight="1">
      <c r="A8" s="87">
        <v>6</v>
      </c>
      <c r="B8" s="88" t="s">
        <v>259</v>
      </c>
      <c r="C8" s="89" t="s">
        <v>82</v>
      </c>
      <c r="D8" s="90">
        <f t="shared" si="0"/>
        <v>0.015</v>
      </c>
      <c r="E8" s="10">
        <v>0.01</v>
      </c>
      <c r="F8" s="10">
        <v>0.01</v>
      </c>
      <c r="G8" s="10">
        <v>0.02</v>
      </c>
      <c r="H8" s="10">
        <v>0.02</v>
      </c>
      <c r="I8" s="10">
        <v>0.02</v>
      </c>
      <c r="J8" s="10">
        <v>0.01</v>
      </c>
    </row>
    <row r="9" spans="1:10" ht="45" customHeight="1">
      <c r="A9" s="87">
        <v>7</v>
      </c>
      <c r="B9" s="88" t="s">
        <v>259</v>
      </c>
      <c r="C9" s="89" t="s">
        <v>83</v>
      </c>
      <c r="D9" s="90">
        <f t="shared" si="0"/>
        <v>0.325</v>
      </c>
      <c r="E9" s="10">
        <v>0.3</v>
      </c>
      <c r="F9" s="10">
        <v>0.45</v>
      </c>
      <c r="G9" s="10">
        <v>0.3</v>
      </c>
      <c r="H9" s="10">
        <v>0.25</v>
      </c>
      <c r="I9" s="10">
        <v>0.4</v>
      </c>
      <c r="J9" s="10">
        <v>0.25</v>
      </c>
    </row>
    <row r="10" spans="1:10" ht="45" customHeight="1">
      <c r="A10" s="87">
        <v>8</v>
      </c>
      <c r="B10" s="88" t="s">
        <v>259</v>
      </c>
      <c r="C10" s="89" t="s">
        <v>84</v>
      </c>
      <c r="D10" s="90">
        <f t="shared" si="0"/>
        <v>0.34</v>
      </c>
      <c r="E10" s="10">
        <v>0.36</v>
      </c>
      <c r="F10" s="10">
        <v>0.44</v>
      </c>
      <c r="G10" s="10">
        <v>0.31</v>
      </c>
      <c r="H10" s="10">
        <v>0.29</v>
      </c>
      <c r="I10" s="10">
        <v>0.39</v>
      </c>
      <c r="J10" s="10">
        <v>0.25</v>
      </c>
    </row>
    <row r="11" spans="1:14" ht="45" customHeight="1">
      <c r="A11" s="87">
        <v>9</v>
      </c>
      <c r="B11" s="88" t="s">
        <v>259</v>
      </c>
      <c r="C11" s="89" t="s">
        <v>85</v>
      </c>
      <c r="D11" s="90">
        <f t="shared" si="0"/>
        <v>0.09666666666666666</v>
      </c>
      <c r="E11" s="10">
        <v>0.1</v>
      </c>
      <c r="F11" s="10">
        <v>0.09</v>
      </c>
      <c r="G11" s="10">
        <v>0.08</v>
      </c>
      <c r="H11" s="10">
        <v>0.09</v>
      </c>
      <c r="I11" s="10">
        <v>0.1</v>
      </c>
      <c r="J11" s="10">
        <v>0.12</v>
      </c>
      <c r="L11" s="91"/>
      <c r="M11" s="91"/>
      <c r="N11" s="91"/>
    </row>
    <row r="12" spans="1:10" ht="45" customHeight="1">
      <c r="A12" s="87">
        <v>10</v>
      </c>
      <c r="B12" s="88" t="s">
        <v>259</v>
      </c>
      <c r="C12" s="89" t="s">
        <v>86</v>
      </c>
      <c r="D12" s="90">
        <f t="shared" si="0"/>
        <v>0.10583333333333338</v>
      </c>
      <c r="E12" s="10">
        <v>0.4</v>
      </c>
      <c r="F12" s="10">
        <v>0.035</v>
      </c>
      <c r="G12" s="10">
        <v>0.035</v>
      </c>
      <c r="H12" s="10">
        <v>0.045</v>
      </c>
      <c r="I12" s="10">
        <v>0.05</v>
      </c>
      <c r="J12" s="10">
        <v>0.07</v>
      </c>
    </row>
    <row r="13" spans="1:10" ht="45" customHeight="1">
      <c r="A13" s="87">
        <v>11</v>
      </c>
      <c r="B13" s="88" t="s">
        <v>259</v>
      </c>
      <c r="C13" s="89" t="s">
        <v>87</v>
      </c>
      <c r="D13" s="90">
        <f t="shared" si="0"/>
        <v>0.0405</v>
      </c>
      <c r="E13" s="10">
        <v>0.024</v>
      </c>
      <c r="F13" s="10">
        <v>0.025</v>
      </c>
      <c r="G13" s="10">
        <v>0.032</v>
      </c>
      <c r="H13" s="10">
        <v>0.042</v>
      </c>
      <c r="I13" s="10">
        <v>0.05</v>
      </c>
      <c r="J13" s="10">
        <v>0.07</v>
      </c>
    </row>
    <row r="14" spans="1:10" ht="45" customHeight="1">
      <c r="A14" s="87">
        <v>12</v>
      </c>
      <c r="B14" s="88" t="s">
        <v>259</v>
      </c>
      <c r="C14" s="89" t="s">
        <v>88</v>
      </c>
      <c r="D14" s="90">
        <f t="shared" si="0"/>
        <v>0.0185</v>
      </c>
      <c r="E14" s="10">
        <v>0.012</v>
      </c>
      <c r="F14" s="10">
        <v>0.014</v>
      </c>
      <c r="G14" s="10">
        <v>0.017</v>
      </c>
      <c r="H14" s="10">
        <v>0.02</v>
      </c>
      <c r="I14" s="10">
        <v>0.023</v>
      </c>
      <c r="J14" s="10">
        <v>0.025</v>
      </c>
    </row>
    <row r="15" spans="1:10" ht="45" customHeight="1">
      <c r="A15" s="87">
        <v>13</v>
      </c>
      <c r="B15" s="88" t="s">
        <v>259</v>
      </c>
      <c r="C15" s="89" t="s">
        <v>89</v>
      </c>
      <c r="D15" s="90">
        <f t="shared" si="0"/>
        <v>0.016666666666666666</v>
      </c>
      <c r="E15" s="10">
        <v>0.01</v>
      </c>
      <c r="F15" s="10">
        <v>0.015</v>
      </c>
      <c r="G15" s="10">
        <v>0.015</v>
      </c>
      <c r="H15" s="10">
        <v>0.02</v>
      </c>
      <c r="I15" s="10">
        <v>0.02</v>
      </c>
      <c r="J15" s="10">
        <v>0.02</v>
      </c>
    </row>
    <row r="16" spans="1:10" ht="45" customHeight="1">
      <c r="A16" s="87">
        <v>14</v>
      </c>
      <c r="B16" s="88" t="s">
        <v>259</v>
      </c>
      <c r="C16" s="89" t="s">
        <v>90</v>
      </c>
      <c r="D16" s="90">
        <f t="shared" si="0"/>
        <v>0.026333333333333337</v>
      </c>
      <c r="E16" s="10">
        <v>0.013</v>
      </c>
      <c r="F16" s="10">
        <v>0.015</v>
      </c>
      <c r="G16" s="10">
        <v>0.02</v>
      </c>
      <c r="H16" s="10">
        <v>0.025</v>
      </c>
      <c r="I16" s="10">
        <v>0.035</v>
      </c>
      <c r="J16" s="10">
        <v>0.05</v>
      </c>
    </row>
    <row r="17" spans="1:10" ht="45" customHeight="1">
      <c r="A17" s="87">
        <v>15</v>
      </c>
      <c r="B17" s="88" t="s">
        <v>259</v>
      </c>
      <c r="C17" s="89" t="s">
        <v>91</v>
      </c>
      <c r="D17" s="90">
        <f t="shared" si="0"/>
        <v>0.09666666666666666</v>
      </c>
      <c r="E17" s="10">
        <v>0.12</v>
      </c>
      <c r="F17" s="10">
        <v>0.1</v>
      </c>
      <c r="G17" s="10">
        <v>0.07</v>
      </c>
      <c r="H17" s="10">
        <v>0.09</v>
      </c>
      <c r="I17" s="10">
        <v>0.1</v>
      </c>
      <c r="J17" s="10">
        <v>0.1</v>
      </c>
    </row>
    <row r="18" spans="1:10" ht="45" customHeight="1">
      <c r="A18" s="87">
        <v>16</v>
      </c>
      <c r="B18" s="88" t="s">
        <v>259</v>
      </c>
      <c r="C18" s="89" t="s">
        <v>92</v>
      </c>
      <c r="D18" s="90">
        <f t="shared" si="0"/>
        <v>0.03</v>
      </c>
      <c r="E18" s="10">
        <v>0.02</v>
      </c>
      <c r="F18" s="10">
        <v>0.022</v>
      </c>
      <c r="G18" s="10">
        <v>0.032</v>
      </c>
      <c r="H18" s="10">
        <v>0.039</v>
      </c>
      <c r="I18" s="10">
        <v>0.039</v>
      </c>
      <c r="J18" s="10">
        <v>0.028</v>
      </c>
    </row>
    <row r="19" spans="1:10" ht="45" customHeight="1">
      <c r="A19" s="87">
        <v>17</v>
      </c>
      <c r="B19" s="88" t="s">
        <v>259</v>
      </c>
      <c r="C19" s="89" t="s">
        <v>93</v>
      </c>
      <c r="D19" s="90">
        <f t="shared" si="0"/>
        <v>0.03916666666666666</v>
      </c>
      <c r="E19" s="10">
        <v>0.02</v>
      </c>
      <c r="F19" s="10">
        <v>0.035</v>
      </c>
      <c r="G19" s="10">
        <v>0.03</v>
      </c>
      <c r="H19" s="10">
        <v>0.04</v>
      </c>
      <c r="I19" s="10">
        <v>0.05</v>
      </c>
      <c r="J19" s="10">
        <v>0.06</v>
      </c>
    </row>
    <row r="20" spans="1:10" ht="45" customHeight="1">
      <c r="A20" s="87">
        <v>18</v>
      </c>
      <c r="B20" s="88" t="s">
        <v>259</v>
      </c>
      <c r="C20" s="89" t="s">
        <v>94</v>
      </c>
      <c r="D20" s="90">
        <f t="shared" si="0"/>
        <v>0.05266666666666667</v>
      </c>
      <c r="E20" s="10">
        <v>0.025</v>
      </c>
      <c r="F20" s="10">
        <v>0.045</v>
      </c>
      <c r="G20" s="10">
        <v>0.06</v>
      </c>
      <c r="H20" s="10">
        <v>0.085</v>
      </c>
      <c r="I20" s="10">
        <v>0.043</v>
      </c>
      <c r="J20" s="10">
        <v>0.058</v>
      </c>
    </row>
    <row r="21" spans="1:10" ht="45" customHeight="1">
      <c r="A21" s="87">
        <v>19</v>
      </c>
      <c r="B21" s="88" t="s">
        <v>259</v>
      </c>
      <c r="C21" s="89" t="s">
        <v>260</v>
      </c>
      <c r="D21" s="90">
        <f t="shared" si="0"/>
        <v>0.03666666666666667</v>
      </c>
      <c r="E21" s="10">
        <v>0.02</v>
      </c>
      <c r="F21" s="10">
        <v>0.03</v>
      </c>
      <c r="G21" s="10">
        <v>0.03</v>
      </c>
      <c r="H21" s="10">
        <v>0.03</v>
      </c>
      <c r="I21" s="10">
        <v>0.04</v>
      </c>
      <c r="J21" s="10">
        <v>0.07</v>
      </c>
    </row>
    <row r="22" spans="1:10" ht="45" customHeight="1">
      <c r="A22" s="87">
        <v>20</v>
      </c>
      <c r="B22" s="88" t="s">
        <v>259</v>
      </c>
      <c r="C22" s="89" t="s">
        <v>261</v>
      </c>
      <c r="D22" s="90">
        <f t="shared" si="0"/>
        <v>0.025833333333333333</v>
      </c>
      <c r="E22" s="10">
        <v>0.015</v>
      </c>
      <c r="F22" s="10">
        <v>0.02</v>
      </c>
      <c r="G22" s="10">
        <v>0.025</v>
      </c>
      <c r="H22" s="10">
        <v>0.025</v>
      </c>
      <c r="I22" s="10">
        <v>0.03</v>
      </c>
      <c r="J22" s="10">
        <v>0.04</v>
      </c>
    </row>
    <row r="23" spans="1:10" ht="45" customHeight="1">
      <c r="A23" s="87">
        <v>21</v>
      </c>
      <c r="B23" s="88" t="s">
        <v>259</v>
      </c>
      <c r="C23" s="89" t="s">
        <v>262</v>
      </c>
      <c r="D23" s="90">
        <f t="shared" si="0"/>
        <v>0.020833333333333332</v>
      </c>
      <c r="E23" s="10">
        <v>0.01</v>
      </c>
      <c r="F23" s="10">
        <v>0.01</v>
      </c>
      <c r="G23" s="10">
        <v>0.02</v>
      </c>
      <c r="H23" s="10">
        <v>0.02</v>
      </c>
      <c r="I23" s="10">
        <v>0.025</v>
      </c>
      <c r="J23" s="10">
        <v>0.04</v>
      </c>
    </row>
    <row r="24" spans="1:10" ht="45" customHeight="1">
      <c r="A24" s="87">
        <v>22</v>
      </c>
      <c r="B24" s="88" t="s">
        <v>259</v>
      </c>
      <c r="C24" s="89"/>
      <c r="D24" s="90" t="e">
        <f t="shared" si="0"/>
        <v>#DIV/0!</v>
      </c>
      <c r="E24" s="10"/>
      <c r="F24" s="10"/>
      <c r="G24" s="10"/>
      <c r="H24" s="10"/>
      <c r="I24" s="10"/>
      <c r="J24" s="10"/>
    </row>
    <row r="25" spans="1:10" ht="45" customHeight="1">
      <c r="A25" s="87">
        <v>23</v>
      </c>
      <c r="B25" s="88" t="s">
        <v>259</v>
      </c>
      <c r="C25" s="89"/>
      <c r="D25" s="90" t="e">
        <f t="shared" si="0"/>
        <v>#DIV/0!</v>
      </c>
      <c r="E25" s="10"/>
      <c r="F25" s="10"/>
      <c r="G25" s="10"/>
      <c r="H25" s="10"/>
      <c r="I25" s="10"/>
      <c r="J25" s="10"/>
    </row>
    <row r="26" spans="1:10" ht="45" customHeight="1">
      <c r="A26" s="87">
        <v>24</v>
      </c>
      <c r="B26" s="92" t="s">
        <v>263</v>
      </c>
      <c r="C26" s="89" t="s">
        <v>95</v>
      </c>
      <c r="D26" s="90">
        <f t="shared" si="0"/>
        <v>0.15666666666666665</v>
      </c>
      <c r="E26" s="10">
        <v>0.03</v>
      </c>
      <c r="F26" s="10">
        <v>0.04</v>
      </c>
      <c r="G26" s="10">
        <v>0.11</v>
      </c>
      <c r="H26" s="10">
        <v>0.17</v>
      </c>
      <c r="I26" s="10">
        <v>0.24</v>
      </c>
      <c r="J26" s="10">
        <v>0.35</v>
      </c>
    </row>
    <row r="27" spans="1:10" ht="45" customHeight="1">
      <c r="A27" s="87">
        <v>25</v>
      </c>
      <c r="B27" s="92" t="s">
        <v>263</v>
      </c>
      <c r="C27" s="89" t="s">
        <v>96</v>
      </c>
      <c r="D27" s="90">
        <f t="shared" si="0"/>
        <v>0.16333333333333333</v>
      </c>
      <c r="E27" s="10">
        <v>0.07</v>
      </c>
      <c r="F27" s="10">
        <v>0.08</v>
      </c>
      <c r="G27" s="10">
        <v>0.14</v>
      </c>
      <c r="H27" s="10">
        <v>0.18</v>
      </c>
      <c r="I27" s="10">
        <v>0.21</v>
      </c>
      <c r="J27" s="10">
        <v>0.3</v>
      </c>
    </row>
    <row r="28" spans="1:10" ht="45" customHeight="1">
      <c r="A28" s="87">
        <v>26</v>
      </c>
      <c r="B28" s="92" t="s">
        <v>263</v>
      </c>
      <c r="C28" s="89" t="s">
        <v>97</v>
      </c>
      <c r="D28" s="90">
        <f t="shared" si="0"/>
        <v>0.16833333333333333</v>
      </c>
      <c r="E28" s="10">
        <v>0.05</v>
      </c>
      <c r="F28" s="10">
        <v>0.15</v>
      </c>
      <c r="G28" s="10">
        <v>0.19</v>
      </c>
      <c r="H28" s="10">
        <v>0.17</v>
      </c>
      <c r="I28" s="10">
        <v>0.2</v>
      </c>
      <c r="J28" s="10">
        <v>0.25</v>
      </c>
    </row>
    <row r="29" spans="1:10" ht="45" customHeight="1">
      <c r="A29" s="87">
        <v>27</v>
      </c>
      <c r="B29" s="92" t="s">
        <v>263</v>
      </c>
      <c r="C29" s="89" t="s">
        <v>98</v>
      </c>
      <c r="D29" s="90">
        <f t="shared" si="0"/>
        <v>0.2866666666666666</v>
      </c>
      <c r="E29" s="10">
        <v>0.15</v>
      </c>
      <c r="F29" s="10">
        <v>0.23</v>
      </c>
      <c r="G29" s="10">
        <v>0.3</v>
      </c>
      <c r="H29" s="10">
        <v>0.29</v>
      </c>
      <c r="I29" s="10">
        <v>0.35</v>
      </c>
      <c r="J29" s="10">
        <v>0.4</v>
      </c>
    </row>
    <row r="30" spans="1:10" ht="45" customHeight="1">
      <c r="A30" s="87">
        <v>28</v>
      </c>
      <c r="B30" s="92" t="s">
        <v>263</v>
      </c>
      <c r="C30" s="89" t="s">
        <v>99</v>
      </c>
      <c r="D30" s="90">
        <f t="shared" si="0"/>
        <v>0.35000000000000003</v>
      </c>
      <c r="E30" s="10">
        <v>0.14</v>
      </c>
      <c r="F30" s="10">
        <v>0.23</v>
      </c>
      <c r="G30" s="10">
        <v>0.35</v>
      </c>
      <c r="H30" s="10">
        <v>0.33</v>
      </c>
      <c r="I30" s="10">
        <v>0.45</v>
      </c>
      <c r="J30" s="10">
        <v>0.6</v>
      </c>
    </row>
    <row r="31" spans="1:10" ht="45" customHeight="1">
      <c r="A31" s="87">
        <v>29</v>
      </c>
      <c r="B31" s="92" t="s">
        <v>263</v>
      </c>
      <c r="C31" s="89" t="s">
        <v>100</v>
      </c>
      <c r="D31" s="90">
        <f t="shared" si="0"/>
        <v>0.4666666666666666</v>
      </c>
      <c r="E31" s="10">
        <v>0.17</v>
      </c>
      <c r="F31" s="10">
        <v>0.32</v>
      </c>
      <c r="G31" s="10">
        <v>0.47</v>
      </c>
      <c r="H31" s="10">
        <v>0.5</v>
      </c>
      <c r="I31" s="10">
        <v>0.62</v>
      </c>
      <c r="J31" s="10">
        <v>0.72</v>
      </c>
    </row>
    <row r="32" spans="1:10" ht="45" customHeight="1">
      <c r="A32" s="87">
        <v>30</v>
      </c>
      <c r="B32" s="92" t="s">
        <v>263</v>
      </c>
      <c r="C32" s="89" t="s">
        <v>101</v>
      </c>
      <c r="D32" s="90">
        <f t="shared" si="0"/>
        <v>0.48666666666666675</v>
      </c>
      <c r="E32" s="10">
        <v>0.07</v>
      </c>
      <c r="F32" s="10">
        <v>0.31</v>
      </c>
      <c r="G32" s="10">
        <v>0.49</v>
      </c>
      <c r="H32" s="10">
        <v>0.75</v>
      </c>
      <c r="I32" s="10">
        <v>0.7</v>
      </c>
      <c r="J32" s="10">
        <v>0.6</v>
      </c>
    </row>
    <row r="33" spans="1:10" ht="45" customHeight="1">
      <c r="A33" s="87">
        <v>31</v>
      </c>
      <c r="B33" s="92" t="s">
        <v>263</v>
      </c>
      <c r="C33" s="89" t="s">
        <v>102</v>
      </c>
      <c r="D33" s="90">
        <f t="shared" si="0"/>
        <v>0.6883333333333334</v>
      </c>
      <c r="E33" s="10">
        <v>0.19</v>
      </c>
      <c r="F33" s="10">
        <v>0.48</v>
      </c>
      <c r="G33" s="10">
        <v>0.83</v>
      </c>
      <c r="H33" s="10">
        <v>0.83</v>
      </c>
      <c r="I33" s="10">
        <v>0.88</v>
      </c>
      <c r="J33" s="10">
        <v>0.92</v>
      </c>
    </row>
    <row r="34" spans="1:10" ht="45" customHeight="1">
      <c r="A34" s="87">
        <v>32</v>
      </c>
      <c r="B34" s="92" t="s">
        <v>263</v>
      </c>
      <c r="C34" s="89" t="s">
        <v>103</v>
      </c>
      <c r="D34" s="90">
        <f t="shared" si="0"/>
        <v>0.5183333333333333</v>
      </c>
      <c r="E34" s="10">
        <v>0.14</v>
      </c>
      <c r="F34" s="10">
        <v>0.35</v>
      </c>
      <c r="G34" s="10">
        <v>0.55</v>
      </c>
      <c r="H34" s="10">
        <v>0.72</v>
      </c>
      <c r="I34" s="10">
        <v>0.7</v>
      </c>
      <c r="J34" s="10">
        <v>0.65</v>
      </c>
    </row>
    <row r="35" spans="1:10" ht="45" customHeight="1">
      <c r="A35" s="87">
        <v>33</v>
      </c>
      <c r="B35" s="92" t="s">
        <v>263</v>
      </c>
      <c r="C35" s="89" t="s">
        <v>104</v>
      </c>
      <c r="D35" s="90">
        <f t="shared" si="0"/>
        <v>0.35333333333333333</v>
      </c>
      <c r="E35" s="10">
        <v>0.19</v>
      </c>
      <c r="F35" s="10">
        <v>0.3</v>
      </c>
      <c r="G35" s="10">
        <v>0.36</v>
      </c>
      <c r="H35" s="10">
        <v>0.34</v>
      </c>
      <c r="I35" s="10">
        <v>0.43</v>
      </c>
      <c r="J35" s="10">
        <v>0.5</v>
      </c>
    </row>
    <row r="36" spans="1:10" ht="45" customHeight="1">
      <c r="A36" s="87">
        <v>34</v>
      </c>
      <c r="B36" s="92" t="s">
        <v>263</v>
      </c>
      <c r="C36" s="112" t="s">
        <v>264</v>
      </c>
      <c r="D36" s="90">
        <f t="shared" si="0"/>
        <v>0.105</v>
      </c>
      <c r="E36" s="10">
        <v>0.06</v>
      </c>
      <c r="F36" s="10">
        <v>0.05</v>
      </c>
      <c r="G36" s="10">
        <v>0.07</v>
      </c>
      <c r="H36" s="10">
        <v>0.15</v>
      </c>
      <c r="I36" s="10">
        <v>0.13</v>
      </c>
      <c r="J36" s="10">
        <v>0.17</v>
      </c>
    </row>
    <row r="37" spans="1:10" ht="45" customHeight="1">
      <c r="A37" s="87">
        <v>35</v>
      </c>
      <c r="B37" s="93" t="s">
        <v>265</v>
      </c>
      <c r="C37" s="89" t="s">
        <v>105</v>
      </c>
      <c r="D37" s="90">
        <f t="shared" si="0"/>
        <v>0.10666666666666667</v>
      </c>
      <c r="E37" s="10">
        <v>0.29</v>
      </c>
      <c r="F37" s="10">
        <v>0.1</v>
      </c>
      <c r="G37" s="10">
        <v>0.05</v>
      </c>
      <c r="H37" s="10">
        <v>0.04</v>
      </c>
      <c r="I37" s="10">
        <v>0.07</v>
      </c>
      <c r="J37" s="10">
        <v>0.09</v>
      </c>
    </row>
    <row r="38" spans="1:10" ht="45" customHeight="1">
      <c r="A38" s="87">
        <v>36</v>
      </c>
      <c r="B38" s="93" t="s">
        <v>265</v>
      </c>
      <c r="C38" s="89" t="s">
        <v>266</v>
      </c>
      <c r="D38" s="90">
        <f t="shared" si="0"/>
        <v>0.10000000000000002</v>
      </c>
      <c r="E38" s="10">
        <v>0.29</v>
      </c>
      <c r="F38" s="10">
        <v>0.1</v>
      </c>
      <c r="G38" s="10">
        <v>0.04</v>
      </c>
      <c r="H38" s="10">
        <v>0.05</v>
      </c>
      <c r="I38" s="10">
        <v>0.07</v>
      </c>
      <c r="J38" s="10">
        <v>0.05</v>
      </c>
    </row>
    <row r="39" spans="1:10" ht="45" customHeight="1">
      <c r="A39" s="87">
        <v>37</v>
      </c>
      <c r="B39" s="93" t="s">
        <v>265</v>
      </c>
      <c r="C39" s="89" t="s">
        <v>267</v>
      </c>
      <c r="D39" s="90">
        <f>AVERAGE(E39:J39)</f>
        <v>0.11166666666666669</v>
      </c>
      <c r="E39" s="10">
        <v>0.3</v>
      </c>
      <c r="F39" s="10">
        <v>0.12</v>
      </c>
      <c r="G39" s="10">
        <v>0.08</v>
      </c>
      <c r="H39" s="10">
        <v>0.06</v>
      </c>
      <c r="I39" s="10">
        <v>0.06</v>
      </c>
      <c r="J39" s="10">
        <v>0.05</v>
      </c>
    </row>
    <row r="40" spans="1:10" ht="45" customHeight="1">
      <c r="A40" s="87">
        <v>38</v>
      </c>
      <c r="B40" s="93" t="s">
        <v>265</v>
      </c>
      <c r="C40" s="89" t="s">
        <v>268</v>
      </c>
      <c r="D40" s="90">
        <f t="shared" si="0"/>
        <v>0.1266666666666667</v>
      </c>
      <c r="E40" s="10">
        <v>0.35</v>
      </c>
      <c r="F40" s="10">
        <v>0.2</v>
      </c>
      <c r="G40" s="10">
        <v>0.06</v>
      </c>
      <c r="H40" s="10">
        <v>0.05</v>
      </c>
      <c r="I40" s="10">
        <v>0.05</v>
      </c>
      <c r="J40" s="10">
        <v>0.05</v>
      </c>
    </row>
    <row r="41" spans="1:10" ht="45" customHeight="1">
      <c r="A41" s="87">
        <v>39</v>
      </c>
      <c r="B41" s="93" t="s">
        <v>265</v>
      </c>
      <c r="C41" s="89" t="s">
        <v>269</v>
      </c>
      <c r="D41" s="90">
        <f t="shared" si="0"/>
        <v>0.16833333333333333</v>
      </c>
      <c r="E41" s="10">
        <v>0.45</v>
      </c>
      <c r="F41" s="10">
        <v>0.3</v>
      </c>
      <c r="G41" s="10">
        <v>0.09</v>
      </c>
      <c r="H41" s="10">
        <v>0.07</v>
      </c>
      <c r="I41" s="10">
        <v>0.05</v>
      </c>
      <c r="J41" s="10">
        <v>0.05</v>
      </c>
    </row>
    <row r="42" spans="1:10" ht="45" customHeight="1">
      <c r="A42" s="87">
        <v>40</v>
      </c>
      <c r="B42" s="93" t="s">
        <v>265</v>
      </c>
      <c r="C42" s="89" t="s">
        <v>270</v>
      </c>
      <c r="D42" s="90">
        <f t="shared" si="0"/>
        <v>0.09833333333333334</v>
      </c>
      <c r="E42" s="10">
        <v>0.32</v>
      </c>
      <c r="F42" s="10">
        <v>0.09</v>
      </c>
      <c r="G42" s="10">
        <v>0.07</v>
      </c>
      <c r="H42" s="10">
        <v>0.05</v>
      </c>
      <c r="I42" s="10">
        <v>0.04</v>
      </c>
      <c r="J42" s="10">
        <v>0.02</v>
      </c>
    </row>
    <row r="43" spans="1:10" ht="45" customHeight="1">
      <c r="A43" s="87">
        <v>41</v>
      </c>
      <c r="B43" s="93" t="s">
        <v>265</v>
      </c>
      <c r="C43" s="89" t="s">
        <v>271</v>
      </c>
      <c r="D43" s="90">
        <f t="shared" si="0"/>
        <v>0.12166666666666666</v>
      </c>
      <c r="E43" s="10">
        <v>0.35</v>
      </c>
      <c r="F43" s="10">
        <v>0.12</v>
      </c>
      <c r="G43" s="10">
        <v>0.09</v>
      </c>
      <c r="H43" s="10">
        <v>0.08</v>
      </c>
      <c r="I43" s="10">
        <v>0.06</v>
      </c>
      <c r="J43" s="10">
        <v>0.03</v>
      </c>
    </row>
    <row r="44" spans="1:10" ht="45" customHeight="1">
      <c r="A44" s="87">
        <v>42</v>
      </c>
      <c r="B44" s="93" t="s">
        <v>265</v>
      </c>
      <c r="C44" s="89" t="s">
        <v>272</v>
      </c>
      <c r="D44" s="90">
        <f t="shared" si="0"/>
        <v>0.09166666666666667</v>
      </c>
      <c r="E44" s="10">
        <v>0.3</v>
      </c>
      <c r="F44" s="10">
        <v>0.09</v>
      </c>
      <c r="G44" s="10">
        <v>0.04</v>
      </c>
      <c r="H44" s="10">
        <v>0.05</v>
      </c>
      <c r="I44" s="10">
        <v>0.04</v>
      </c>
      <c r="J44" s="10">
        <v>0.03</v>
      </c>
    </row>
    <row r="45" spans="1:10" ht="45" customHeight="1">
      <c r="A45" s="87">
        <v>43</v>
      </c>
      <c r="B45" s="93" t="s">
        <v>265</v>
      </c>
      <c r="C45" s="89" t="s">
        <v>273</v>
      </c>
      <c r="D45" s="90">
        <f t="shared" si="0"/>
        <v>0.09833333333333334</v>
      </c>
      <c r="E45" s="10">
        <v>0.32</v>
      </c>
      <c r="F45" s="10">
        <v>0.09</v>
      </c>
      <c r="G45" s="10">
        <v>0.04</v>
      </c>
      <c r="H45" s="10">
        <v>0.06</v>
      </c>
      <c r="I45" s="10">
        <v>0.05</v>
      </c>
      <c r="J45" s="10">
        <v>0.03</v>
      </c>
    </row>
    <row r="46" spans="1:10" ht="45" customHeight="1">
      <c r="A46" s="87">
        <v>44</v>
      </c>
      <c r="B46" s="93" t="s">
        <v>265</v>
      </c>
      <c r="C46" s="89" t="s">
        <v>274</v>
      </c>
      <c r="D46" s="90">
        <f t="shared" si="0"/>
        <v>0.10499999999999998</v>
      </c>
      <c r="E46" s="10">
        <v>0.19</v>
      </c>
      <c r="F46" s="10">
        <v>0.09</v>
      </c>
      <c r="G46" s="10">
        <v>0.1</v>
      </c>
      <c r="H46" s="10">
        <v>0.1</v>
      </c>
      <c r="I46" s="10">
        <v>0.08</v>
      </c>
      <c r="J46" s="10">
        <v>0.07</v>
      </c>
    </row>
    <row r="47" spans="1:10" ht="45" customHeight="1">
      <c r="A47" s="87">
        <v>45</v>
      </c>
      <c r="B47" s="94" t="s">
        <v>106</v>
      </c>
      <c r="C47" s="89" t="s">
        <v>107</v>
      </c>
      <c r="D47" s="90">
        <f t="shared" si="0"/>
        <v>0.8866666666666666</v>
      </c>
      <c r="E47" s="10">
        <v>0.44</v>
      </c>
      <c r="F47" s="10">
        <v>0.58</v>
      </c>
      <c r="G47" s="10">
        <v>0.91</v>
      </c>
      <c r="H47" s="10">
        <v>1.16</v>
      </c>
      <c r="I47" s="10">
        <v>1.1</v>
      </c>
      <c r="J47" s="10">
        <v>1.13</v>
      </c>
    </row>
    <row r="48" spans="1:10" ht="45" customHeight="1">
      <c r="A48" s="87">
        <v>46</v>
      </c>
      <c r="B48" s="94" t="s">
        <v>106</v>
      </c>
      <c r="C48" s="89" t="s">
        <v>108</v>
      </c>
      <c r="D48" s="90">
        <f t="shared" si="0"/>
        <v>0.7666666666666666</v>
      </c>
      <c r="E48" s="10">
        <v>0.08</v>
      </c>
      <c r="F48" s="10">
        <v>0.53</v>
      </c>
      <c r="G48" s="10">
        <v>0.9</v>
      </c>
      <c r="H48" s="10">
        <v>1.03</v>
      </c>
      <c r="I48" s="10">
        <v>0.97</v>
      </c>
      <c r="J48" s="10">
        <v>1.09</v>
      </c>
    </row>
    <row r="49" spans="1:10" ht="45" customHeight="1">
      <c r="A49" s="87">
        <v>47</v>
      </c>
      <c r="B49" s="94" t="s">
        <v>106</v>
      </c>
      <c r="C49" s="89" t="s">
        <v>109</v>
      </c>
      <c r="D49" s="90">
        <f t="shared" si="0"/>
        <v>0.8233333333333333</v>
      </c>
      <c r="E49" s="10">
        <v>0.24</v>
      </c>
      <c r="F49" s="10">
        <v>0.49</v>
      </c>
      <c r="G49" s="10">
        <v>1</v>
      </c>
      <c r="H49" s="10">
        <v>1.06</v>
      </c>
      <c r="I49" s="10">
        <v>1.05</v>
      </c>
      <c r="J49" s="10">
        <v>1.1</v>
      </c>
    </row>
    <row r="50" spans="1:10" ht="45" customHeight="1">
      <c r="A50" s="87">
        <v>48</v>
      </c>
      <c r="B50" s="94" t="s">
        <v>106</v>
      </c>
      <c r="C50" s="89" t="s">
        <v>110</v>
      </c>
      <c r="D50" s="90">
        <f t="shared" si="0"/>
        <v>0.715</v>
      </c>
      <c r="E50" s="10">
        <v>0.16</v>
      </c>
      <c r="F50" s="10">
        <v>0.32</v>
      </c>
      <c r="G50" s="10">
        <v>0.74</v>
      </c>
      <c r="H50" s="10">
        <v>1.07</v>
      </c>
      <c r="I50" s="10">
        <v>0.99</v>
      </c>
      <c r="J50" s="10">
        <v>1.01</v>
      </c>
    </row>
    <row r="51" spans="1:10" ht="45" customHeight="1">
      <c r="A51" s="87">
        <v>49</v>
      </c>
      <c r="B51" s="94" t="s">
        <v>106</v>
      </c>
      <c r="C51" s="89" t="s">
        <v>111</v>
      </c>
      <c r="D51" s="90">
        <f t="shared" si="0"/>
        <v>0.6883333333333334</v>
      </c>
      <c r="E51" s="10">
        <v>0.11</v>
      </c>
      <c r="F51" s="10">
        <v>0.27</v>
      </c>
      <c r="G51" s="10">
        <v>0.59</v>
      </c>
      <c r="H51" s="10">
        <v>1.08</v>
      </c>
      <c r="I51" s="10">
        <v>1.07</v>
      </c>
      <c r="J51" s="10">
        <v>1.01</v>
      </c>
    </row>
    <row r="52" spans="1:10" ht="45" customHeight="1">
      <c r="A52" s="87">
        <v>50</v>
      </c>
      <c r="B52" s="94" t="s">
        <v>106</v>
      </c>
      <c r="C52" s="89" t="s">
        <v>112</v>
      </c>
      <c r="D52" s="90">
        <f t="shared" si="0"/>
        <v>0.7200000000000001</v>
      </c>
      <c r="E52" s="10">
        <v>0.19</v>
      </c>
      <c r="F52" s="10">
        <v>0.32</v>
      </c>
      <c r="G52" s="10">
        <v>0.71</v>
      </c>
      <c r="H52" s="10">
        <v>1.02</v>
      </c>
      <c r="I52" s="10">
        <v>1.02</v>
      </c>
      <c r="J52" s="10">
        <v>1.06</v>
      </c>
    </row>
    <row r="53" spans="1:10" ht="45" customHeight="1">
      <c r="A53" s="87">
        <v>51</v>
      </c>
      <c r="B53" s="94" t="s">
        <v>106</v>
      </c>
      <c r="C53" s="89" t="s">
        <v>113</v>
      </c>
      <c r="D53" s="90">
        <f t="shared" si="0"/>
        <v>0.8433333333333333</v>
      </c>
      <c r="E53" s="10">
        <v>0.14</v>
      </c>
      <c r="F53" s="10">
        <v>0.75</v>
      </c>
      <c r="G53" s="10">
        <v>0.99</v>
      </c>
      <c r="H53" s="10">
        <v>1.01</v>
      </c>
      <c r="I53" s="10">
        <v>1</v>
      </c>
      <c r="J53" s="10">
        <v>1.17</v>
      </c>
    </row>
    <row r="54" spans="1:10" ht="45" customHeight="1">
      <c r="A54" s="87">
        <v>52</v>
      </c>
      <c r="B54" s="94" t="s">
        <v>106</v>
      </c>
      <c r="C54" s="89" t="s">
        <v>114</v>
      </c>
      <c r="D54" s="90">
        <f t="shared" si="0"/>
        <v>0.8533333333333332</v>
      </c>
      <c r="E54" s="10">
        <v>0.24</v>
      </c>
      <c r="F54" s="10">
        <v>0.56</v>
      </c>
      <c r="G54" s="10">
        <v>0.96</v>
      </c>
      <c r="H54" s="10">
        <v>1.13</v>
      </c>
      <c r="I54" s="10">
        <v>1.04</v>
      </c>
      <c r="J54" s="10">
        <v>1.19</v>
      </c>
    </row>
    <row r="55" spans="1:10" ht="45" customHeight="1">
      <c r="A55" s="87">
        <v>53</v>
      </c>
      <c r="B55" s="95" t="s">
        <v>115</v>
      </c>
      <c r="C55" s="89" t="s">
        <v>116</v>
      </c>
      <c r="D55" s="90">
        <f t="shared" si="0"/>
        <v>0.5633333333333334</v>
      </c>
      <c r="E55" s="10">
        <v>0.1</v>
      </c>
      <c r="F55" s="10">
        <v>0.29</v>
      </c>
      <c r="G55" s="10">
        <v>0.59</v>
      </c>
      <c r="H55" s="10">
        <v>0.7</v>
      </c>
      <c r="I55" s="10">
        <v>0.87</v>
      </c>
      <c r="J55" s="10">
        <v>0.83</v>
      </c>
    </row>
    <row r="56" spans="1:10" ht="45" customHeight="1">
      <c r="A56" s="87">
        <v>54</v>
      </c>
      <c r="B56" s="95" t="s">
        <v>115</v>
      </c>
      <c r="C56" s="89" t="s">
        <v>117</v>
      </c>
      <c r="D56" s="90">
        <f t="shared" si="0"/>
        <v>0.63</v>
      </c>
      <c r="E56" s="10">
        <v>0.07</v>
      </c>
      <c r="F56" s="10">
        <v>0.31</v>
      </c>
      <c r="G56" s="10">
        <v>0.65</v>
      </c>
      <c r="H56" s="10">
        <v>0.82</v>
      </c>
      <c r="I56" s="10">
        <v>0.98</v>
      </c>
      <c r="J56" s="10">
        <v>0.95</v>
      </c>
    </row>
    <row r="57" spans="1:10" ht="45" customHeight="1">
      <c r="A57" s="87">
        <v>55</v>
      </c>
      <c r="B57" s="95" t="s">
        <v>115</v>
      </c>
      <c r="C57" s="89" t="s">
        <v>118</v>
      </c>
      <c r="D57" s="90">
        <f t="shared" si="0"/>
        <v>0.655</v>
      </c>
      <c r="E57" s="10">
        <v>0.09</v>
      </c>
      <c r="F57" s="10">
        <v>0.34</v>
      </c>
      <c r="G57" s="10">
        <v>0.73</v>
      </c>
      <c r="H57" s="10">
        <v>0.88</v>
      </c>
      <c r="I57" s="10">
        <v>0.95</v>
      </c>
      <c r="J57" s="10">
        <v>0.94</v>
      </c>
    </row>
    <row r="58" spans="1:10" ht="45" customHeight="1">
      <c r="A58" s="87">
        <v>56</v>
      </c>
      <c r="B58" s="95" t="s">
        <v>115</v>
      </c>
      <c r="C58" s="89" t="s">
        <v>119</v>
      </c>
      <c r="D58" s="90">
        <f t="shared" si="0"/>
        <v>0.695</v>
      </c>
      <c r="E58" s="10">
        <v>0.16</v>
      </c>
      <c r="F58" s="10">
        <v>0.49</v>
      </c>
      <c r="G58" s="10">
        <v>0.8</v>
      </c>
      <c r="H58" s="10">
        <v>0.83</v>
      </c>
      <c r="I58" s="10">
        <v>0.93</v>
      </c>
      <c r="J58" s="10">
        <v>0.96</v>
      </c>
    </row>
    <row r="59" spans="1:10" ht="45" customHeight="1">
      <c r="A59" s="87">
        <v>57</v>
      </c>
      <c r="B59" s="95" t="s">
        <v>115</v>
      </c>
      <c r="C59" s="89" t="s">
        <v>120</v>
      </c>
      <c r="D59" s="90">
        <f t="shared" si="0"/>
        <v>0.7366666666666667</v>
      </c>
      <c r="E59" s="10">
        <v>0.17</v>
      </c>
      <c r="F59" s="10">
        <v>0.52</v>
      </c>
      <c r="G59" s="10">
        <v>0.9</v>
      </c>
      <c r="H59" s="10">
        <v>0.96</v>
      </c>
      <c r="I59" s="10">
        <v>0.97</v>
      </c>
      <c r="J59" s="10">
        <v>0.9</v>
      </c>
    </row>
    <row r="60" spans="1:10" ht="45" customHeight="1">
      <c r="A60" s="87">
        <v>58</v>
      </c>
      <c r="B60" s="95" t="s">
        <v>115</v>
      </c>
      <c r="C60" s="89" t="s">
        <v>121</v>
      </c>
      <c r="D60" s="90">
        <f t="shared" si="0"/>
        <v>0.7466666666666667</v>
      </c>
      <c r="E60" s="10">
        <v>0.22</v>
      </c>
      <c r="F60" s="10">
        <v>0.62</v>
      </c>
      <c r="G60" s="10">
        <v>0.9</v>
      </c>
      <c r="H60" s="10">
        <v>0.9</v>
      </c>
      <c r="I60" s="10">
        <v>0.89</v>
      </c>
      <c r="J60" s="10">
        <v>0.95</v>
      </c>
    </row>
    <row r="61" spans="1:10" ht="45" customHeight="1">
      <c r="A61" s="87">
        <v>59</v>
      </c>
      <c r="B61" s="95" t="s">
        <v>115</v>
      </c>
      <c r="C61" s="89" t="s">
        <v>122</v>
      </c>
      <c r="D61" s="90">
        <f t="shared" si="0"/>
        <v>0.8016666666666667</v>
      </c>
      <c r="E61" s="10">
        <v>0.3</v>
      </c>
      <c r="F61" s="10">
        <v>0.72</v>
      </c>
      <c r="G61" s="10">
        <v>0.91</v>
      </c>
      <c r="H61" s="10">
        <v>0.93</v>
      </c>
      <c r="I61" s="10">
        <v>0.98</v>
      </c>
      <c r="J61" s="10">
        <v>0.97</v>
      </c>
    </row>
    <row r="62" spans="1:10" ht="45" customHeight="1">
      <c r="A62" s="87">
        <v>60</v>
      </c>
      <c r="B62" s="95" t="s">
        <v>115</v>
      </c>
      <c r="C62" s="89" t="s">
        <v>123</v>
      </c>
      <c r="D62" s="90">
        <f t="shared" si="0"/>
        <v>0.8733333333333334</v>
      </c>
      <c r="E62" s="10">
        <v>0.4</v>
      </c>
      <c r="F62" s="10">
        <v>0.79</v>
      </c>
      <c r="G62" s="10">
        <v>0.99</v>
      </c>
      <c r="H62" s="10">
        <v>1.03</v>
      </c>
      <c r="I62" s="10">
        <v>1.04</v>
      </c>
      <c r="J62" s="10">
        <v>0.99</v>
      </c>
    </row>
    <row r="63" spans="1:10" ht="45" customHeight="1">
      <c r="A63" s="87">
        <v>61</v>
      </c>
      <c r="B63" s="95" t="s">
        <v>115</v>
      </c>
      <c r="C63" s="89" t="s">
        <v>124</v>
      </c>
      <c r="D63" s="90">
        <f t="shared" si="0"/>
        <v>0.8416666666666668</v>
      </c>
      <c r="E63" s="10">
        <v>0.42</v>
      </c>
      <c r="F63" s="10">
        <v>0.82</v>
      </c>
      <c r="G63" s="10">
        <v>0.93</v>
      </c>
      <c r="H63" s="10">
        <v>0.91</v>
      </c>
      <c r="I63" s="10">
        <v>0.99</v>
      </c>
      <c r="J63" s="10">
        <v>0.98</v>
      </c>
    </row>
    <row r="64" spans="1:10" ht="45" customHeight="1">
      <c r="A64" s="87">
        <v>62</v>
      </c>
      <c r="B64" s="95" t="s">
        <v>115</v>
      </c>
      <c r="C64" s="89" t="s">
        <v>125</v>
      </c>
      <c r="D64" s="90">
        <f t="shared" si="0"/>
        <v>0.875</v>
      </c>
      <c r="E64" s="10">
        <v>0.47</v>
      </c>
      <c r="F64" s="10">
        <v>0.88</v>
      </c>
      <c r="G64" s="10">
        <v>0.96</v>
      </c>
      <c r="H64" s="10">
        <v>0.98</v>
      </c>
      <c r="I64" s="10">
        <v>0.96</v>
      </c>
      <c r="J64" s="10">
        <v>1</v>
      </c>
    </row>
    <row r="65" spans="1:10" ht="45" customHeight="1">
      <c r="A65" s="87">
        <v>63</v>
      </c>
      <c r="B65" s="95" t="s">
        <v>115</v>
      </c>
      <c r="C65" s="89" t="s">
        <v>126</v>
      </c>
      <c r="D65" s="90">
        <f t="shared" si="0"/>
        <v>0.92</v>
      </c>
      <c r="E65" s="10">
        <v>0.54</v>
      </c>
      <c r="F65" s="10">
        <v>0.93</v>
      </c>
      <c r="G65" s="10">
        <v>1.04</v>
      </c>
      <c r="H65" s="10">
        <v>1.02</v>
      </c>
      <c r="I65" s="10">
        <v>0.96</v>
      </c>
      <c r="J65" s="10">
        <v>1.03</v>
      </c>
    </row>
    <row r="66" spans="1:10" ht="45" customHeight="1">
      <c r="A66" s="87">
        <v>64</v>
      </c>
      <c r="B66" s="95" t="s">
        <v>115</v>
      </c>
      <c r="C66" s="89" t="s">
        <v>127</v>
      </c>
      <c r="D66" s="90">
        <f t="shared" si="0"/>
        <v>0.86</v>
      </c>
      <c r="E66" s="10">
        <v>0.57</v>
      </c>
      <c r="F66" s="10">
        <v>0.84</v>
      </c>
      <c r="G66" s="10">
        <v>0.92</v>
      </c>
      <c r="H66" s="10">
        <v>0.93</v>
      </c>
      <c r="I66" s="10">
        <v>0.94</v>
      </c>
      <c r="J66" s="10">
        <v>0.96</v>
      </c>
    </row>
    <row r="67" spans="1:10" ht="45" customHeight="1">
      <c r="A67" s="87">
        <v>65</v>
      </c>
      <c r="B67" s="95" t="s">
        <v>115</v>
      </c>
      <c r="C67" s="89" t="s">
        <v>128</v>
      </c>
      <c r="D67" s="90">
        <f t="shared" si="0"/>
        <v>0.6766666666666667</v>
      </c>
      <c r="E67" s="10">
        <v>0.07</v>
      </c>
      <c r="F67" s="10">
        <v>0.22</v>
      </c>
      <c r="G67" s="10">
        <v>0.63</v>
      </c>
      <c r="H67" s="10">
        <v>0.91</v>
      </c>
      <c r="I67" s="10">
        <v>1.1</v>
      </c>
      <c r="J67" s="10">
        <v>1.13</v>
      </c>
    </row>
    <row r="68" spans="1:10" ht="45" customHeight="1">
      <c r="A68" s="87">
        <v>66</v>
      </c>
      <c r="B68" s="95" t="s">
        <v>115</v>
      </c>
      <c r="C68" s="89" t="s">
        <v>129</v>
      </c>
      <c r="D68" s="90">
        <f t="shared" si="0"/>
        <v>0.4216666666666667</v>
      </c>
      <c r="E68" s="10">
        <v>0.06</v>
      </c>
      <c r="F68" s="10">
        <v>0.19</v>
      </c>
      <c r="G68" s="10">
        <v>0.39</v>
      </c>
      <c r="H68" s="10">
        <v>0.54</v>
      </c>
      <c r="I68" s="10">
        <v>0.6</v>
      </c>
      <c r="J68" s="10">
        <v>0.75</v>
      </c>
    </row>
    <row r="69" spans="1:10" ht="45" customHeight="1">
      <c r="A69" s="87">
        <v>67</v>
      </c>
      <c r="B69" s="96" t="s">
        <v>130</v>
      </c>
      <c r="C69" s="89" t="s">
        <v>131</v>
      </c>
      <c r="D69" s="90">
        <f t="shared" si="0"/>
        <v>0.5633333333333334</v>
      </c>
      <c r="E69" s="10">
        <v>0.08</v>
      </c>
      <c r="F69" s="10">
        <v>0.25</v>
      </c>
      <c r="G69" s="10">
        <v>0.65</v>
      </c>
      <c r="H69" s="10">
        <v>0.85</v>
      </c>
      <c r="I69" s="10">
        <v>0.8</v>
      </c>
      <c r="J69" s="10">
        <v>0.75</v>
      </c>
    </row>
    <row r="70" spans="1:10" ht="45" customHeight="1">
      <c r="A70" s="87">
        <v>68</v>
      </c>
      <c r="B70" s="96" t="s">
        <v>130</v>
      </c>
      <c r="C70" s="89" t="s">
        <v>132</v>
      </c>
      <c r="D70" s="90">
        <f t="shared" si="0"/>
        <v>0.6783333333333333</v>
      </c>
      <c r="E70" s="10">
        <v>0.17</v>
      </c>
      <c r="F70" s="10">
        <v>0.55</v>
      </c>
      <c r="G70" s="10">
        <v>0.8</v>
      </c>
      <c r="H70" s="10">
        <v>0.9</v>
      </c>
      <c r="I70" s="10">
        <v>0.85</v>
      </c>
      <c r="J70" s="10">
        <v>0.8</v>
      </c>
    </row>
    <row r="71" spans="1:10" ht="45" customHeight="1">
      <c r="A71" s="87">
        <v>69</v>
      </c>
      <c r="B71" s="96" t="s">
        <v>130</v>
      </c>
      <c r="C71" s="89" t="s">
        <v>133</v>
      </c>
      <c r="D71" s="90">
        <f t="shared" si="0"/>
        <v>0.6749999999999999</v>
      </c>
      <c r="E71" s="10">
        <v>0.15</v>
      </c>
      <c r="F71" s="10">
        <v>0.55</v>
      </c>
      <c r="G71" s="10">
        <v>0.8</v>
      </c>
      <c r="H71" s="10">
        <v>0.9</v>
      </c>
      <c r="I71" s="10">
        <v>0.85</v>
      </c>
      <c r="J71" s="10">
        <v>0.8</v>
      </c>
    </row>
    <row r="72" spans="1:10" ht="45" customHeight="1">
      <c r="A72" s="87">
        <v>70</v>
      </c>
      <c r="B72" s="96" t="s">
        <v>130</v>
      </c>
      <c r="C72" s="89" t="s">
        <v>134</v>
      </c>
      <c r="D72" s="90">
        <f t="shared" si="0"/>
        <v>0.4466666666666667</v>
      </c>
      <c r="E72" s="10">
        <v>0.5</v>
      </c>
      <c r="F72" s="10">
        <v>0.72</v>
      </c>
      <c r="G72" s="10">
        <v>0.63</v>
      </c>
      <c r="H72" s="10">
        <v>0.45</v>
      </c>
      <c r="I72" s="10">
        <v>0.25</v>
      </c>
      <c r="J72" s="10">
        <v>0.13</v>
      </c>
    </row>
    <row r="73" spans="1:10" ht="45" customHeight="1">
      <c r="A73" s="87">
        <v>71</v>
      </c>
      <c r="B73" s="96" t="s">
        <v>130</v>
      </c>
      <c r="C73" s="89" t="s">
        <v>135</v>
      </c>
      <c r="D73" s="90">
        <f t="shared" si="0"/>
        <v>0.7733333333333334</v>
      </c>
      <c r="E73" s="10">
        <v>0.25</v>
      </c>
      <c r="F73" s="10">
        <v>0.64</v>
      </c>
      <c r="G73" s="10">
        <v>0.91</v>
      </c>
      <c r="H73" s="10">
        <v>0.95</v>
      </c>
      <c r="I73" s="10">
        <v>0.95</v>
      </c>
      <c r="J73" s="10">
        <v>0.94</v>
      </c>
    </row>
    <row r="74" spans="1:10" ht="45" customHeight="1">
      <c r="A74" s="87">
        <v>72</v>
      </c>
      <c r="B74" s="96" t="s">
        <v>130</v>
      </c>
      <c r="C74" s="89" t="s">
        <v>136</v>
      </c>
      <c r="D74" s="90">
        <f t="shared" si="0"/>
        <v>0.6633333333333333</v>
      </c>
      <c r="E74" s="10">
        <v>0.13</v>
      </c>
      <c r="F74" s="10">
        <v>0.42</v>
      </c>
      <c r="G74" s="10">
        <v>0.74</v>
      </c>
      <c r="H74" s="10">
        <v>0.85</v>
      </c>
      <c r="I74" s="10">
        <v>0.95</v>
      </c>
      <c r="J74" s="10">
        <v>0.89</v>
      </c>
    </row>
    <row r="75" spans="1:10" ht="45" customHeight="1">
      <c r="A75" s="87">
        <v>73</v>
      </c>
      <c r="B75" s="96" t="s">
        <v>130</v>
      </c>
      <c r="C75" s="89" t="s">
        <v>137</v>
      </c>
      <c r="D75" s="90">
        <f t="shared" si="0"/>
        <v>0.5000000000000001</v>
      </c>
      <c r="E75" s="10">
        <v>0.52</v>
      </c>
      <c r="F75" s="10">
        <v>0.75</v>
      </c>
      <c r="G75" s="10">
        <v>0.71</v>
      </c>
      <c r="H75" s="10">
        <v>0.55</v>
      </c>
      <c r="I75" s="10">
        <v>0.31</v>
      </c>
      <c r="J75" s="10">
        <v>0.16</v>
      </c>
    </row>
    <row r="76" spans="1:10" ht="45" customHeight="1">
      <c r="A76" s="87">
        <v>74</v>
      </c>
      <c r="B76" s="96" t="s">
        <v>130</v>
      </c>
      <c r="C76" s="89" t="s">
        <v>138</v>
      </c>
      <c r="D76" s="90">
        <f t="shared" si="0"/>
        <v>0.395</v>
      </c>
      <c r="E76" s="10">
        <v>0.4</v>
      </c>
      <c r="F76" s="10">
        <v>0.68</v>
      </c>
      <c r="G76" s="10">
        <v>0.46</v>
      </c>
      <c r="H76" s="10">
        <v>0.43</v>
      </c>
      <c r="I76" s="10">
        <v>0.24</v>
      </c>
      <c r="J76" s="10">
        <v>0.16</v>
      </c>
    </row>
    <row r="77" spans="1:10" ht="45" customHeight="1">
      <c r="A77" s="87">
        <v>75</v>
      </c>
      <c r="B77" s="96" t="s">
        <v>130</v>
      </c>
      <c r="C77" s="89" t="s">
        <v>139</v>
      </c>
      <c r="D77" s="90">
        <f t="shared" si="0"/>
        <v>0.6133333333333334</v>
      </c>
      <c r="E77" s="10">
        <v>0.61</v>
      </c>
      <c r="F77" s="10">
        <v>0.91</v>
      </c>
      <c r="G77" s="10">
        <v>0.8</v>
      </c>
      <c r="H77" s="10">
        <v>0.69</v>
      </c>
      <c r="I77" s="10">
        <v>0.38</v>
      </c>
      <c r="J77" s="10">
        <v>0.29</v>
      </c>
    </row>
    <row r="78" spans="1:10" ht="45" customHeight="1">
      <c r="A78" s="87">
        <v>76</v>
      </c>
      <c r="B78" s="96" t="s">
        <v>130</v>
      </c>
      <c r="C78" s="89" t="s">
        <v>140</v>
      </c>
      <c r="D78" s="90">
        <f t="shared" si="0"/>
        <v>0.6266666666666667</v>
      </c>
      <c r="E78" s="10">
        <v>0.52</v>
      </c>
      <c r="F78" s="10">
        <v>0.74</v>
      </c>
      <c r="G78" s="10">
        <v>0.76</v>
      </c>
      <c r="H78" s="10">
        <v>0.77</v>
      </c>
      <c r="I78" s="10">
        <v>0.58</v>
      </c>
      <c r="J78" s="10">
        <v>0.39</v>
      </c>
    </row>
    <row r="79" spans="1:10" ht="45" customHeight="1">
      <c r="A79" s="87">
        <v>77</v>
      </c>
      <c r="B79" s="96" t="s">
        <v>130</v>
      </c>
      <c r="C79" s="89" t="s">
        <v>141</v>
      </c>
      <c r="D79" s="90">
        <f t="shared" si="0"/>
        <v>0.8516666666666667</v>
      </c>
      <c r="E79" s="10">
        <v>0.53</v>
      </c>
      <c r="F79" s="10">
        <v>0.88</v>
      </c>
      <c r="G79" s="10">
        <v>0.85</v>
      </c>
      <c r="H79" s="10">
        <v>0.93</v>
      </c>
      <c r="I79" s="10">
        <v>0.97</v>
      </c>
      <c r="J79" s="10">
        <v>0.95</v>
      </c>
    </row>
    <row r="80" spans="1:10" ht="45" customHeight="1">
      <c r="A80" s="87">
        <v>78</v>
      </c>
      <c r="B80" s="96" t="s">
        <v>130</v>
      </c>
      <c r="C80" s="89" t="s">
        <v>142</v>
      </c>
      <c r="D80" s="90">
        <f t="shared" si="0"/>
        <v>0.5316666666666666</v>
      </c>
      <c r="E80" s="10">
        <v>0.1</v>
      </c>
      <c r="F80" s="10">
        <v>0.32</v>
      </c>
      <c r="G80" s="10">
        <v>0.55</v>
      </c>
      <c r="H80" s="10">
        <v>0.66</v>
      </c>
      <c r="I80" s="10">
        <v>0.79</v>
      </c>
      <c r="J80" s="10">
        <v>0.77</v>
      </c>
    </row>
    <row r="81" spans="1:10" ht="45" customHeight="1">
      <c r="A81" s="87">
        <v>79</v>
      </c>
      <c r="B81" s="96" t="s">
        <v>130</v>
      </c>
      <c r="C81" s="89" t="s">
        <v>143</v>
      </c>
      <c r="D81" s="90">
        <f t="shared" si="0"/>
        <v>0.6633333333333333</v>
      </c>
      <c r="E81" s="10">
        <v>0.19</v>
      </c>
      <c r="F81" s="10">
        <v>0.43</v>
      </c>
      <c r="G81" s="10">
        <v>0.77</v>
      </c>
      <c r="H81" s="10">
        <v>0.82</v>
      </c>
      <c r="I81" s="10">
        <v>0.94</v>
      </c>
      <c r="J81" s="10">
        <v>0.83</v>
      </c>
    </row>
    <row r="82" spans="1:10" ht="45" customHeight="1">
      <c r="A82" s="87">
        <v>80</v>
      </c>
      <c r="B82" s="96" t="s">
        <v>130</v>
      </c>
      <c r="C82" s="89" t="s">
        <v>144</v>
      </c>
      <c r="D82" s="90">
        <f aca="true" t="shared" si="1" ref="D82:D152">AVERAGE(E82:J82)</f>
        <v>0.755</v>
      </c>
      <c r="E82" s="10">
        <v>0.27</v>
      </c>
      <c r="F82" s="10">
        <v>0.6</v>
      </c>
      <c r="G82" s="10">
        <v>0.78</v>
      </c>
      <c r="H82" s="10">
        <v>0.9</v>
      </c>
      <c r="I82" s="10">
        <v>0.95</v>
      </c>
      <c r="J82" s="10">
        <v>1.03</v>
      </c>
    </row>
    <row r="83" spans="1:10" ht="45" customHeight="1">
      <c r="A83" s="87">
        <v>81</v>
      </c>
      <c r="B83" s="96" t="s">
        <v>130</v>
      </c>
      <c r="C83" s="89" t="s">
        <v>145</v>
      </c>
      <c r="D83" s="90">
        <f t="shared" si="1"/>
        <v>0.8783333333333333</v>
      </c>
      <c r="E83" s="10">
        <v>0.54</v>
      </c>
      <c r="F83" s="10">
        <v>0.87</v>
      </c>
      <c r="G83" s="10">
        <v>1</v>
      </c>
      <c r="H83" s="10">
        <v>0.96</v>
      </c>
      <c r="I83" s="10">
        <v>0.97</v>
      </c>
      <c r="J83" s="10">
        <v>0.93</v>
      </c>
    </row>
    <row r="84" spans="1:10" ht="45" customHeight="1">
      <c r="A84" s="87">
        <v>82</v>
      </c>
      <c r="B84" s="96" t="s">
        <v>130</v>
      </c>
      <c r="C84" s="89" t="s">
        <v>146</v>
      </c>
      <c r="D84" s="90">
        <f t="shared" si="1"/>
        <v>0.5316666666666666</v>
      </c>
      <c r="E84" s="10">
        <v>0.1</v>
      </c>
      <c r="F84" s="10">
        <v>0.32</v>
      </c>
      <c r="G84" s="10">
        <v>0.55</v>
      </c>
      <c r="H84" s="10">
        <v>0.66</v>
      </c>
      <c r="I84" s="10">
        <v>0.79</v>
      </c>
      <c r="J84" s="10">
        <v>0.77</v>
      </c>
    </row>
    <row r="85" spans="1:10" ht="45" customHeight="1">
      <c r="A85" s="87">
        <v>83</v>
      </c>
      <c r="B85" s="96" t="s">
        <v>130</v>
      </c>
      <c r="C85" s="89" t="s">
        <v>147</v>
      </c>
      <c r="D85" s="90">
        <f t="shared" si="1"/>
        <v>0.895</v>
      </c>
      <c r="E85" s="10">
        <v>0.58</v>
      </c>
      <c r="F85" s="10">
        <v>0.89</v>
      </c>
      <c r="G85" s="10">
        <v>1</v>
      </c>
      <c r="H85" s="10">
        <v>0.97</v>
      </c>
      <c r="I85" s="10">
        <v>0.98</v>
      </c>
      <c r="J85" s="10">
        <v>0.95</v>
      </c>
    </row>
    <row r="86" spans="1:10" ht="45" customHeight="1">
      <c r="A86" s="87">
        <v>84</v>
      </c>
      <c r="B86" s="96" t="s">
        <v>130</v>
      </c>
      <c r="C86" s="89" t="s">
        <v>148</v>
      </c>
      <c r="D86" s="90">
        <f t="shared" si="1"/>
        <v>0.9083333333333333</v>
      </c>
      <c r="E86" s="10">
        <v>0.52</v>
      </c>
      <c r="F86" s="10">
        <v>0.9</v>
      </c>
      <c r="G86" s="10">
        <v>1.06</v>
      </c>
      <c r="H86" s="10">
        <v>0.96</v>
      </c>
      <c r="I86" s="10">
        <v>1.02</v>
      </c>
      <c r="J86" s="10">
        <v>0.99</v>
      </c>
    </row>
    <row r="87" spans="1:10" ht="45" customHeight="1">
      <c r="A87" s="87">
        <v>85</v>
      </c>
      <c r="B87" s="96" t="s">
        <v>130</v>
      </c>
      <c r="C87" s="89" t="s">
        <v>149</v>
      </c>
      <c r="D87" s="90">
        <f t="shared" si="1"/>
        <v>0.725</v>
      </c>
      <c r="E87" s="10">
        <v>0.23</v>
      </c>
      <c r="F87" s="10">
        <v>0.56</v>
      </c>
      <c r="G87" s="10">
        <v>0.77</v>
      </c>
      <c r="H87" s="10">
        <v>0.86</v>
      </c>
      <c r="I87" s="10">
        <v>0.95</v>
      </c>
      <c r="J87" s="10">
        <v>0.98</v>
      </c>
    </row>
    <row r="88" spans="1:10" ht="45" customHeight="1">
      <c r="A88" s="87">
        <v>86</v>
      </c>
      <c r="B88" s="97" t="s">
        <v>150</v>
      </c>
      <c r="C88" s="89" t="s">
        <v>151</v>
      </c>
      <c r="D88" s="90">
        <f t="shared" si="1"/>
        <v>0.46666666666666673</v>
      </c>
      <c r="E88" s="10">
        <v>0.1</v>
      </c>
      <c r="F88" s="10">
        <v>0.19</v>
      </c>
      <c r="G88" s="10">
        <v>0.4</v>
      </c>
      <c r="H88" s="10">
        <v>0.79</v>
      </c>
      <c r="I88" s="10">
        <v>0.55</v>
      </c>
      <c r="J88" s="10">
        <v>0.77</v>
      </c>
    </row>
    <row r="89" spans="1:10" ht="45" customHeight="1">
      <c r="A89" s="87">
        <v>87</v>
      </c>
      <c r="B89" s="97" t="s">
        <v>150</v>
      </c>
      <c r="C89" s="89" t="s">
        <v>152</v>
      </c>
      <c r="D89" s="90">
        <f t="shared" si="1"/>
        <v>0.48833333333333345</v>
      </c>
      <c r="E89" s="10">
        <v>0.04</v>
      </c>
      <c r="F89" s="10">
        <v>0.24</v>
      </c>
      <c r="G89" s="10">
        <v>0.54</v>
      </c>
      <c r="H89" s="10">
        <v>0.88</v>
      </c>
      <c r="I89" s="10">
        <v>0.53</v>
      </c>
      <c r="J89" s="10">
        <v>0.7</v>
      </c>
    </row>
    <row r="90" spans="1:10" ht="45" customHeight="1">
      <c r="A90" s="87">
        <v>88</v>
      </c>
      <c r="B90" s="97" t="s">
        <v>150</v>
      </c>
      <c r="C90" s="89" t="s">
        <v>153</v>
      </c>
      <c r="D90" s="90">
        <f t="shared" si="1"/>
        <v>0.034999999999999996</v>
      </c>
      <c r="E90" s="10">
        <v>0.05</v>
      </c>
      <c r="F90" s="10">
        <v>0.04</v>
      </c>
      <c r="G90" s="10">
        <v>0.03</v>
      </c>
      <c r="H90" s="10">
        <v>0.03</v>
      </c>
      <c r="I90" s="10">
        <v>0.03</v>
      </c>
      <c r="J90" s="10">
        <v>0.03</v>
      </c>
    </row>
    <row r="91" spans="1:10" ht="45" customHeight="1">
      <c r="A91" s="87">
        <v>89</v>
      </c>
      <c r="B91" s="97" t="s">
        <v>150</v>
      </c>
      <c r="C91" s="89" t="s">
        <v>154</v>
      </c>
      <c r="D91" s="90">
        <f t="shared" si="1"/>
        <v>0.07833333333333332</v>
      </c>
      <c r="E91" s="10">
        <v>0.05</v>
      </c>
      <c r="F91" s="10">
        <v>0.06</v>
      </c>
      <c r="G91" s="10">
        <v>0.06</v>
      </c>
      <c r="H91" s="10">
        <v>0.1</v>
      </c>
      <c r="I91" s="10">
        <v>0.1</v>
      </c>
      <c r="J91" s="10">
        <v>0.1</v>
      </c>
    </row>
    <row r="92" spans="1:10" ht="45" customHeight="1">
      <c r="A92" s="87">
        <v>90</v>
      </c>
      <c r="B92" s="97" t="s">
        <v>150</v>
      </c>
      <c r="C92" s="89" t="s">
        <v>155</v>
      </c>
      <c r="D92" s="90">
        <f t="shared" si="1"/>
        <v>0.08666666666666667</v>
      </c>
      <c r="E92" s="10">
        <v>0.09</v>
      </c>
      <c r="F92" s="10">
        <v>0.09</v>
      </c>
      <c r="G92" s="10">
        <v>0.08</v>
      </c>
      <c r="H92" s="10">
        <v>0.09</v>
      </c>
      <c r="I92" s="10">
        <v>0.1</v>
      </c>
      <c r="J92" s="10">
        <v>0.07</v>
      </c>
    </row>
    <row r="93" spans="1:10" ht="45" customHeight="1">
      <c r="A93" s="87">
        <v>91</v>
      </c>
      <c r="B93" s="97" t="s">
        <v>150</v>
      </c>
      <c r="C93" s="89" t="s">
        <v>156</v>
      </c>
      <c r="D93" s="90">
        <f t="shared" si="1"/>
        <v>0.09500000000000001</v>
      </c>
      <c r="E93" s="10">
        <v>0.1</v>
      </c>
      <c r="F93" s="10">
        <v>0.11</v>
      </c>
      <c r="G93" s="10">
        <v>0.1</v>
      </c>
      <c r="H93" s="10">
        <v>0.09</v>
      </c>
      <c r="I93" s="10">
        <v>0.08</v>
      </c>
      <c r="J93" s="10">
        <v>0.09</v>
      </c>
    </row>
    <row r="94" spans="1:10" ht="45" customHeight="1">
      <c r="A94" s="87">
        <v>92</v>
      </c>
      <c r="B94" s="97" t="s">
        <v>150</v>
      </c>
      <c r="C94" s="89" t="s">
        <v>157</v>
      </c>
      <c r="D94" s="90">
        <f t="shared" si="1"/>
        <v>0.11666666666666665</v>
      </c>
      <c r="E94" s="10">
        <v>0.2</v>
      </c>
      <c r="F94" s="10">
        <v>0.16</v>
      </c>
      <c r="G94" s="10">
        <v>0.13</v>
      </c>
      <c r="H94" s="10">
        <v>0.1</v>
      </c>
      <c r="I94" s="10">
        <v>0.06</v>
      </c>
      <c r="J94" s="10">
        <v>0.05</v>
      </c>
    </row>
    <row r="95" spans="1:10" ht="45" customHeight="1">
      <c r="A95" s="87">
        <v>93</v>
      </c>
      <c r="B95" s="97" t="s">
        <v>150</v>
      </c>
      <c r="C95" s="89" t="s">
        <v>158</v>
      </c>
      <c r="D95" s="90">
        <f t="shared" si="1"/>
        <v>0.17833333333333334</v>
      </c>
      <c r="E95" s="10">
        <v>0.25</v>
      </c>
      <c r="F95" s="10">
        <v>0.34</v>
      </c>
      <c r="G95" s="10">
        <v>0.18</v>
      </c>
      <c r="H95" s="10">
        <v>0.1</v>
      </c>
      <c r="I95" s="10">
        <v>0.1</v>
      </c>
      <c r="J95" s="10">
        <v>0.1</v>
      </c>
    </row>
    <row r="96" spans="1:10" ht="45" customHeight="1">
      <c r="A96" s="87">
        <v>94</v>
      </c>
      <c r="B96" s="97" t="s">
        <v>150</v>
      </c>
      <c r="C96" s="89" t="s">
        <v>159</v>
      </c>
      <c r="D96" s="90">
        <f t="shared" si="1"/>
        <v>0.17166666666666666</v>
      </c>
      <c r="E96" s="10">
        <v>0.25</v>
      </c>
      <c r="F96" s="10">
        <v>0.34</v>
      </c>
      <c r="G96" s="10">
        <v>0.18</v>
      </c>
      <c r="H96" s="10">
        <v>0.1</v>
      </c>
      <c r="I96" s="10">
        <v>0.1</v>
      </c>
      <c r="J96" s="10">
        <v>0.06</v>
      </c>
    </row>
    <row r="97" spans="1:10" ht="45" customHeight="1">
      <c r="A97" s="87">
        <v>95</v>
      </c>
      <c r="B97" s="97" t="s">
        <v>150</v>
      </c>
      <c r="C97" s="89" t="s">
        <v>160</v>
      </c>
      <c r="D97" s="90">
        <f t="shared" si="1"/>
        <v>0.2966666666666667</v>
      </c>
      <c r="E97" s="10">
        <v>0.61</v>
      </c>
      <c r="F97" s="10">
        <v>0.65</v>
      </c>
      <c r="G97" s="10">
        <v>0.24</v>
      </c>
      <c r="H97" s="10">
        <v>0.12</v>
      </c>
      <c r="I97" s="10">
        <v>0.1</v>
      </c>
      <c r="J97" s="10">
        <v>0.06</v>
      </c>
    </row>
    <row r="98" spans="1:10" ht="45" customHeight="1">
      <c r="A98" s="87">
        <v>96</v>
      </c>
      <c r="B98" s="97" t="s">
        <v>150</v>
      </c>
      <c r="C98" s="89" t="s">
        <v>161</v>
      </c>
      <c r="D98" s="90">
        <f t="shared" si="1"/>
        <v>0.09033333333333333</v>
      </c>
      <c r="E98" s="10">
        <v>0.098</v>
      </c>
      <c r="F98" s="10">
        <v>0.11</v>
      </c>
      <c r="G98" s="10">
        <v>0.061</v>
      </c>
      <c r="H98" s="10">
        <v>0.081</v>
      </c>
      <c r="I98" s="10">
        <v>0.082</v>
      </c>
      <c r="J98" s="10">
        <v>0.11</v>
      </c>
    </row>
    <row r="99" spans="1:10" ht="45" customHeight="1">
      <c r="A99" s="87">
        <v>97</v>
      </c>
      <c r="B99" s="97" t="s">
        <v>150</v>
      </c>
      <c r="C99" s="89" t="s">
        <v>162</v>
      </c>
      <c r="D99" s="90">
        <f t="shared" si="1"/>
        <v>0.25166666666666665</v>
      </c>
      <c r="E99" s="10">
        <v>0.25</v>
      </c>
      <c r="F99" s="10">
        <v>0.3</v>
      </c>
      <c r="G99" s="10">
        <v>0.33</v>
      </c>
      <c r="H99" s="10">
        <v>0.22</v>
      </c>
      <c r="I99" s="98">
        <v>0.2</v>
      </c>
      <c r="J99" s="98">
        <v>0.21</v>
      </c>
    </row>
    <row r="100" spans="1:10" ht="45" customHeight="1">
      <c r="A100" s="87">
        <v>98</v>
      </c>
      <c r="B100" s="97" t="s">
        <v>150</v>
      </c>
      <c r="C100" s="89" t="s">
        <v>163</v>
      </c>
      <c r="D100" s="90">
        <f t="shared" si="1"/>
        <v>0.385</v>
      </c>
      <c r="E100" s="10">
        <v>0.26</v>
      </c>
      <c r="F100" s="10">
        <v>0.32</v>
      </c>
      <c r="G100" s="10">
        <v>0.34</v>
      </c>
      <c r="H100" s="10">
        <v>0.43</v>
      </c>
      <c r="I100" s="98">
        <v>0.45</v>
      </c>
      <c r="J100" s="98">
        <v>0.51</v>
      </c>
    </row>
    <row r="101" spans="1:10" ht="45" customHeight="1">
      <c r="A101" s="87">
        <v>99</v>
      </c>
      <c r="B101" s="97" t="s">
        <v>150</v>
      </c>
      <c r="C101" s="89" t="s">
        <v>164</v>
      </c>
      <c r="D101" s="90">
        <f t="shared" si="1"/>
        <v>0.3766666666666667</v>
      </c>
      <c r="E101" s="10">
        <v>0.14</v>
      </c>
      <c r="F101" s="10">
        <v>0.2</v>
      </c>
      <c r="G101" s="10">
        <v>0.32</v>
      </c>
      <c r="H101" s="10">
        <v>0.43</v>
      </c>
      <c r="I101" s="98">
        <v>0.51</v>
      </c>
      <c r="J101" s="98">
        <v>0.66</v>
      </c>
    </row>
    <row r="102" spans="1:10" ht="45" customHeight="1">
      <c r="A102" s="87">
        <v>100</v>
      </c>
      <c r="B102" s="97" t="s">
        <v>150</v>
      </c>
      <c r="C102" s="89" t="s">
        <v>165</v>
      </c>
      <c r="D102" s="90">
        <f t="shared" si="1"/>
        <v>0.24666666666666667</v>
      </c>
      <c r="E102" s="10">
        <v>0.18</v>
      </c>
      <c r="F102" s="10">
        <v>0.2</v>
      </c>
      <c r="G102" s="10">
        <v>0.25</v>
      </c>
      <c r="H102" s="10">
        <v>0.24</v>
      </c>
      <c r="I102" s="98">
        <v>0.31</v>
      </c>
      <c r="J102" s="98">
        <v>0.3</v>
      </c>
    </row>
    <row r="103" spans="1:10" ht="45" customHeight="1">
      <c r="A103" s="87">
        <v>101</v>
      </c>
      <c r="B103" s="97" t="s">
        <v>150</v>
      </c>
      <c r="C103" s="89" t="s">
        <v>166</v>
      </c>
      <c r="D103" s="90">
        <f t="shared" si="1"/>
        <v>0.24</v>
      </c>
      <c r="E103" s="10">
        <v>0.18</v>
      </c>
      <c r="F103" s="10">
        <v>0.2</v>
      </c>
      <c r="G103" s="10">
        <v>0.26</v>
      </c>
      <c r="H103" s="10">
        <v>0.29</v>
      </c>
      <c r="I103" s="10">
        <v>0.31</v>
      </c>
      <c r="J103" s="10">
        <v>0.2</v>
      </c>
    </row>
    <row r="104" spans="1:10" ht="45" customHeight="1">
      <c r="A104" s="87">
        <v>102</v>
      </c>
      <c r="B104" s="97" t="s">
        <v>150</v>
      </c>
      <c r="C104" s="89" t="s">
        <v>167</v>
      </c>
      <c r="D104" s="90">
        <f t="shared" si="1"/>
        <v>0.10666666666666667</v>
      </c>
      <c r="E104" s="10">
        <v>0.1</v>
      </c>
      <c r="F104" s="10">
        <v>0.11</v>
      </c>
      <c r="G104" s="10">
        <v>0.13</v>
      </c>
      <c r="H104" s="10">
        <v>0.09</v>
      </c>
      <c r="I104" s="10">
        <v>0.08</v>
      </c>
      <c r="J104" s="10">
        <v>0.13</v>
      </c>
    </row>
    <row r="105" spans="1:10" ht="45" customHeight="1">
      <c r="A105" s="87">
        <v>103</v>
      </c>
      <c r="B105" s="97" t="s">
        <v>150</v>
      </c>
      <c r="C105" s="89" t="s">
        <v>168</v>
      </c>
      <c r="D105" s="90">
        <f t="shared" si="1"/>
        <v>0.265</v>
      </c>
      <c r="E105" s="10">
        <v>0.18</v>
      </c>
      <c r="F105" s="10">
        <v>0.2</v>
      </c>
      <c r="G105" s="10">
        <v>0.26</v>
      </c>
      <c r="H105" s="10">
        <v>0.39</v>
      </c>
      <c r="I105" s="10">
        <v>0.31</v>
      </c>
      <c r="J105" s="10">
        <v>0.25</v>
      </c>
    </row>
    <row r="106" spans="1:10" ht="45" customHeight="1">
      <c r="A106" s="87">
        <v>104</v>
      </c>
      <c r="B106" s="97" t="s">
        <v>150</v>
      </c>
      <c r="C106" s="89" t="s">
        <v>169</v>
      </c>
      <c r="D106" s="90">
        <f t="shared" si="1"/>
        <v>0.17500000000000002</v>
      </c>
      <c r="E106" s="10">
        <v>0.35</v>
      </c>
      <c r="F106" s="10">
        <v>0.25</v>
      </c>
      <c r="G106" s="10">
        <v>0.15</v>
      </c>
      <c r="H106" s="10">
        <v>0.1</v>
      </c>
      <c r="I106" s="10">
        <v>0.1</v>
      </c>
      <c r="J106" s="10">
        <v>0.1</v>
      </c>
    </row>
    <row r="107" spans="1:10" ht="45" customHeight="1">
      <c r="A107" s="87">
        <v>105</v>
      </c>
      <c r="B107" s="94" t="s">
        <v>170</v>
      </c>
      <c r="C107" s="89" t="s">
        <v>171</v>
      </c>
      <c r="D107" s="90">
        <f t="shared" si="1"/>
        <v>0.013333333333333334</v>
      </c>
      <c r="E107" s="10">
        <v>0.01</v>
      </c>
      <c r="F107" s="10">
        <v>0.01</v>
      </c>
      <c r="G107" s="10">
        <v>0.01</v>
      </c>
      <c r="H107" s="10">
        <v>0.01</v>
      </c>
      <c r="I107" s="10">
        <v>0.02</v>
      </c>
      <c r="J107" s="10">
        <v>0.02</v>
      </c>
    </row>
    <row r="108" spans="1:10" ht="45" customHeight="1">
      <c r="A108" s="87">
        <v>106</v>
      </c>
      <c r="B108" s="94" t="s">
        <v>170</v>
      </c>
      <c r="C108" s="89" t="s">
        <v>172</v>
      </c>
      <c r="D108" s="90">
        <f t="shared" si="1"/>
        <v>0.0018333333333333333</v>
      </c>
      <c r="E108" s="10">
        <v>0</v>
      </c>
      <c r="F108" s="10">
        <v>0</v>
      </c>
      <c r="G108" s="10">
        <v>0</v>
      </c>
      <c r="H108" s="10">
        <v>0</v>
      </c>
      <c r="I108" s="10">
        <v>0.002</v>
      </c>
      <c r="J108" s="10">
        <v>0.009</v>
      </c>
    </row>
    <row r="109" spans="1:10" ht="45" customHeight="1">
      <c r="A109" s="87">
        <v>107</v>
      </c>
      <c r="B109" s="94" t="s">
        <v>170</v>
      </c>
      <c r="C109" s="89" t="s">
        <v>173</v>
      </c>
      <c r="D109" s="90">
        <f t="shared" si="1"/>
        <v>0.0016666666666666668</v>
      </c>
      <c r="E109" s="10">
        <v>0</v>
      </c>
      <c r="F109" s="10">
        <v>0</v>
      </c>
      <c r="G109" s="10">
        <v>0</v>
      </c>
      <c r="H109" s="10">
        <v>0</v>
      </c>
      <c r="I109" s="10">
        <v>0.002</v>
      </c>
      <c r="J109" s="10">
        <v>0.008</v>
      </c>
    </row>
    <row r="110" spans="1:10" ht="45" customHeight="1">
      <c r="A110" s="87">
        <v>108</v>
      </c>
      <c r="B110" s="94" t="s">
        <v>170</v>
      </c>
      <c r="C110" s="89" t="s">
        <v>174</v>
      </c>
      <c r="D110" s="90">
        <f t="shared" si="1"/>
        <v>0.0013333333333333333</v>
      </c>
      <c r="E110" s="10">
        <v>0</v>
      </c>
      <c r="F110" s="10">
        <v>0</v>
      </c>
      <c r="G110" s="10">
        <v>0</v>
      </c>
      <c r="H110" s="10">
        <v>0</v>
      </c>
      <c r="I110" s="10">
        <v>0.001</v>
      </c>
      <c r="J110" s="10">
        <v>0.007</v>
      </c>
    </row>
    <row r="111" spans="1:10" ht="45" customHeight="1">
      <c r="A111" s="87">
        <v>109</v>
      </c>
      <c r="B111" s="94" t="s">
        <v>170</v>
      </c>
      <c r="C111" s="89" t="s">
        <v>175</v>
      </c>
      <c r="D111" s="90">
        <f t="shared" si="1"/>
        <v>1</v>
      </c>
      <c r="E111" s="10">
        <v>1</v>
      </c>
      <c r="F111" s="10">
        <v>1</v>
      </c>
      <c r="G111" s="10">
        <v>1</v>
      </c>
      <c r="H111" s="10">
        <v>1</v>
      </c>
      <c r="I111" s="10">
        <v>1</v>
      </c>
      <c r="J111" s="10">
        <v>1</v>
      </c>
    </row>
    <row r="112" spans="1:10" ht="45" customHeight="1">
      <c r="A112" s="87">
        <v>110</v>
      </c>
      <c r="B112" s="94" t="s">
        <v>170</v>
      </c>
      <c r="C112" s="89" t="s">
        <v>176</v>
      </c>
      <c r="D112" s="90">
        <f t="shared" si="1"/>
        <v>0.06666666666666667</v>
      </c>
      <c r="E112" s="10">
        <v>0.05</v>
      </c>
      <c r="F112" s="10">
        <v>0.05</v>
      </c>
      <c r="G112" s="10">
        <v>0.05</v>
      </c>
      <c r="H112" s="10">
        <v>0.05</v>
      </c>
      <c r="I112" s="10">
        <v>0.05</v>
      </c>
      <c r="J112" s="10">
        <v>0.15</v>
      </c>
    </row>
    <row r="113" spans="1:10" ht="45" customHeight="1">
      <c r="A113" s="87">
        <v>111</v>
      </c>
      <c r="B113" s="94" t="s">
        <v>170</v>
      </c>
      <c r="C113" s="89" t="s">
        <v>177</v>
      </c>
      <c r="D113" s="90">
        <f t="shared" si="1"/>
        <v>0.4583333333333333</v>
      </c>
      <c r="E113" s="10">
        <v>0.15</v>
      </c>
      <c r="F113" s="10">
        <v>0.35</v>
      </c>
      <c r="G113" s="10">
        <v>0.4</v>
      </c>
      <c r="H113" s="10">
        <v>0.5</v>
      </c>
      <c r="I113" s="10">
        <v>0.55</v>
      </c>
      <c r="J113" s="10">
        <v>0.8</v>
      </c>
    </row>
    <row r="114" spans="1:10" ht="45" customHeight="1">
      <c r="A114" s="87">
        <v>112</v>
      </c>
      <c r="B114" s="94" t="s">
        <v>170</v>
      </c>
      <c r="C114" s="89" t="s">
        <v>178</v>
      </c>
      <c r="D114" s="90">
        <f t="shared" si="1"/>
        <v>0.20333333333333337</v>
      </c>
      <c r="E114" s="10">
        <v>0.08</v>
      </c>
      <c r="F114" s="10">
        <v>0.12</v>
      </c>
      <c r="G114" s="10">
        <v>0.17</v>
      </c>
      <c r="H114" s="10">
        <v>0.2</v>
      </c>
      <c r="I114" s="10">
        <v>0.3</v>
      </c>
      <c r="J114" s="10">
        <v>0.35</v>
      </c>
    </row>
    <row r="115" spans="1:10" ht="45" customHeight="1">
      <c r="A115" s="87">
        <v>113</v>
      </c>
      <c r="B115" s="94" t="s">
        <v>170</v>
      </c>
      <c r="C115" s="89" t="s">
        <v>179</v>
      </c>
      <c r="D115" s="90">
        <f t="shared" si="1"/>
        <v>0.625</v>
      </c>
      <c r="E115" s="10">
        <v>0.25</v>
      </c>
      <c r="F115" s="10">
        <v>0.6</v>
      </c>
      <c r="G115" s="10">
        <v>0.65</v>
      </c>
      <c r="H115" s="10">
        <v>0.7</v>
      </c>
      <c r="I115" s="10">
        <v>0.75</v>
      </c>
      <c r="J115" s="10">
        <v>0.8</v>
      </c>
    </row>
    <row r="116" spans="1:10" ht="45" customHeight="1">
      <c r="A116" s="87">
        <v>114</v>
      </c>
      <c r="B116" s="94" t="s">
        <v>170</v>
      </c>
      <c r="C116" s="89" t="s">
        <v>180</v>
      </c>
      <c r="D116" s="90">
        <f t="shared" si="1"/>
        <v>0.5716666666666667</v>
      </c>
      <c r="E116" s="10">
        <v>0.12</v>
      </c>
      <c r="F116" s="10">
        <v>0.27</v>
      </c>
      <c r="G116" s="10">
        <v>0.72</v>
      </c>
      <c r="H116" s="10">
        <v>0.79</v>
      </c>
      <c r="I116" s="10">
        <v>0.76</v>
      </c>
      <c r="J116" s="10">
        <v>0.77</v>
      </c>
    </row>
    <row r="117" spans="1:10" ht="45" customHeight="1">
      <c r="A117" s="87">
        <v>115</v>
      </c>
      <c r="B117" s="94" t="s">
        <v>170</v>
      </c>
      <c r="C117" s="89" t="s">
        <v>181</v>
      </c>
      <c r="D117" s="90">
        <f t="shared" si="1"/>
        <v>0.5683333333333332</v>
      </c>
      <c r="E117" s="10">
        <v>0.12</v>
      </c>
      <c r="F117" s="10">
        <v>0.27</v>
      </c>
      <c r="G117" s="10">
        <v>0.72</v>
      </c>
      <c r="H117" s="10">
        <v>0.9</v>
      </c>
      <c r="I117" s="10">
        <v>0.75</v>
      </c>
      <c r="J117" s="10">
        <v>0.65</v>
      </c>
    </row>
    <row r="118" spans="1:10" ht="45" customHeight="1">
      <c r="A118" s="87">
        <v>116</v>
      </c>
      <c r="B118" s="94" t="s">
        <v>170</v>
      </c>
      <c r="C118" s="89" t="s">
        <v>182</v>
      </c>
      <c r="D118" s="90">
        <f t="shared" si="1"/>
        <v>0.4033333333333334</v>
      </c>
      <c r="E118" s="10">
        <v>0.19</v>
      </c>
      <c r="F118" s="10">
        <v>0.23</v>
      </c>
      <c r="G118" s="10">
        <v>0.43</v>
      </c>
      <c r="H118" s="10">
        <v>0.37</v>
      </c>
      <c r="I118" s="10">
        <v>0.58</v>
      </c>
      <c r="J118" s="10">
        <v>0.62</v>
      </c>
    </row>
    <row r="119" spans="1:10" ht="45" customHeight="1">
      <c r="A119" s="87">
        <v>117</v>
      </c>
      <c r="B119" s="94" t="s">
        <v>170</v>
      </c>
      <c r="C119" s="89" t="s">
        <v>183</v>
      </c>
      <c r="D119" s="90">
        <f t="shared" si="1"/>
        <v>0.5383333333333333</v>
      </c>
      <c r="E119" s="10">
        <v>0.27</v>
      </c>
      <c r="F119" s="10">
        <v>0.58</v>
      </c>
      <c r="G119" s="10">
        <v>0.48</v>
      </c>
      <c r="H119" s="10">
        <v>0.54</v>
      </c>
      <c r="I119" s="10">
        <v>0.73</v>
      </c>
      <c r="J119" s="10">
        <v>0.63</v>
      </c>
    </row>
    <row r="120" spans="1:10" ht="45" customHeight="1">
      <c r="A120" s="87">
        <v>118</v>
      </c>
      <c r="B120" s="94" t="s">
        <v>170</v>
      </c>
      <c r="C120" s="89" t="s">
        <v>184</v>
      </c>
      <c r="D120" s="90">
        <f t="shared" si="1"/>
        <v>0.66</v>
      </c>
      <c r="E120" s="10">
        <v>0.41</v>
      </c>
      <c r="F120" s="10">
        <v>0.53</v>
      </c>
      <c r="G120" s="10">
        <v>0.64</v>
      </c>
      <c r="H120" s="10">
        <v>0.84</v>
      </c>
      <c r="I120" s="10">
        <v>0.91</v>
      </c>
      <c r="J120" s="10">
        <v>0.63</v>
      </c>
    </row>
    <row r="121" spans="1:10" ht="45" customHeight="1">
      <c r="A121" s="87">
        <v>119</v>
      </c>
      <c r="B121" s="94" t="s">
        <v>170</v>
      </c>
      <c r="C121" s="89" t="s">
        <v>185</v>
      </c>
      <c r="D121" s="90">
        <f t="shared" si="1"/>
        <v>0.6583333333333333</v>
      </c>
      <c r="E121" s="10">
        <v>0.22</v>
      </c>
      <c r="F121" s="10">
        <v>0.64</v>
      </c>
      <c r="G121" s="10">
        <v>0.7</v>
      </c>
      <c r="H121" s="10">
        <v>0.79</v>
      </c>
      <c r="I121" s="10">
        <v>0.88</v>
      </c>
      <c r="J121" s="10">
        <v>0.72</v>
      </c>
    </row>
    <row r="122" spans="1:10" ht="45" customHeight="1">
      <c r="A122" s="87">
        <v>120</v>
      </c>
      <c r="B122" s="99" t="s">
        <v>186</v>
      </c>
      <c r="C122" s="89" t="s">
        <v>187</v>
      </c>
      <c r="D122" s="90">
        <f t="shared" si="1"/>
        <v>0.37000000000000005</v>
      </c>
      <c r="E122" s="10">
        <v>0.28</v>
      </c>
      <c r="F122" s="10">
        <v>0.37</v>
      </c>
      <c r="G122" s="10">
        <v>0.4</v>
      </c>
      <c r="H122" s="10">
        <v>0.38</v>
      </c>
      <c r="I122" s="10">
        <v>0.39</v>
      </c>
      <c r="J122" s="10">
        <v>0.4</v>
      </c>
    </row>
    <row r="123" spans="1:10" ht="45" customHeight="1">
      <c r="A123" s="87">
        <v>121</v>
      </c>
      <c r="B123" s="99" t="s">
        <v>186</v>
      </c>
      <c r="C123" s="89" t="s">
        <v>188</v>
      </c>
      <c r="D123" s="90">
        <f t="shared" si="1"/>
        <v>0.4266666666666667</v>
      </c>
      <c r="E123" s="10">
        <v>0.31</v>
      </c>
      <c r="F123" s="10">
        <v>0.5</v>
      </c>
      <c r="G123" s="10">
        <v>0.7</v>
      </c>
      <c r="H123" s="10">
        <v>0.41</v>
      </c>
      <c r="I123" s="10">
        <v>0.29</v>
      </c>
      <c r="J123" s="10">
        <v>0.35</v>
      </c>
    </row>
    <row r="124" spans="1:10" ht="45" customHeight="1">
      <c r="A124" s="87">
        <v>122</v>
      </c>
      <c r="B124" s="99" t="s">
        <v>186</v>
      </c>
      <c r="C124" s="89" t="s">
        <v>189</v>
      </c>
      <c r="D124" s="90">
        <f t="shared" si="1"/>
        <v>0.41999999999999993</v>
      </c>
      <c r="E124" s="10">
        <v>0.09</v>
      </c>
      <c r="F124" s="10">
        <v>0.25</v>
      </c>
      <c r="G124" s="10">
        <v>0.48</v>
      </c>
      <c r="H124" s="10">
        <v>0.66</v>
      </c>
      <c r="I124" s="10">
        <v>0.57</v>
      </c>
      <c r="J124" s="10">
        <v>0.47</v>
      </c>
    </row>
    <row r="125" spans="1:10" ht="45" customHeight="1">
      <c r="A125" s="87">
        <v>123</v>
      </c>
      <c r="B125" s="99" t="s">
        <v>186</v>
      </c>
      <c r="C125" s="89" t="s">
        <v>190</v>
      </c>
      <c r="D125" s="90">
        <f t="shared" si="1"/>
        <v>0.7366666666666667</v>
      </c>
      <c r="E125" s="10">
        <v>0.33</v>
      </c>
      <c r="F125" s="10">
        <v>0.79</v>
      </c>
      <c r="G125" s="10">
        <v>0.99</v>
      </c>
      <c r="H125" s="10">
        <v>0.91</v>
      </c>
      <c r="I125" s="10">
        <v>0.76</v>
      </c>
      <c r="J125" s="10">
        <v>0.64</v>
      </c>
    </row>
    <row r="126" spans="1:10" ht="45" customHeight="1">
      <c r="A126" s="87">
        <v>124</v>
      </c>
      <c r="B126" s="99" t="s">
        <v>186</v>
      </c>
      <c r="C126" s="89" t="s">
        <v>191</v>
      </c>
      <c r="D126" s="90">
        <f t="shared" si="1"/>
        <v>0.6166666666666667</v>
      </c>
      <c r="E126" s="10">
        <v>0.15</v>
      </c>
      <c r="F126" s="10">
        <v>0.55</v>
      </c>
      <c r="G126" s="10">
        <v>0.8</v>
      </c>
      <c r="H126" s="10">
        <v>0.9</v>
      </c>
      <c r="I126" s="10">
        <v>0.5</v>
      </c>
      <c r="J126" s="10">
        <v>0.8</v>
      </c>
    </row>
    <row r="127" spans="1:10" ht="45" customHeight="1">
      <c r="A127" s="87">
        <v>125</v>
      </c>
      <c r="B127" s="99" t="s">
        <v>186</v>
      </c>
      <c r="C127" s="89" t="s">
        <v>192</v>
      </c>
      <c r="D127" s="90">
        <f t="shared" si="1"/>
        <v>0.6416666666666666</v>
      </c>
      <c r="E127" s="10">
        <v>0.25</v>
      </c>
      <c r="F127" s="10">
        <v>0.43</v>
      </c>
      <c r="G127" s="10">
        <v>0.7</v>
      </c>
      <c r="H127" s="10">
        <v>0.82</v>
      </c>
      <c r="I127" s="10">
        <v>0.85</v>
      </c>
      <c r="J127" s="10">
        <v>0.8</v>
      </c>
    </row>
    <row r="128" spans="1:10" ht="69" customHeight="1">
      <c r="A128" s="87">
        <v>126</v>
      </c>
      <c r="B128" s="99" t="s">
        <v>186</v>
      </c>
      <c r="C128" s="89" t="s">
        <v>193</v>
      </c>
      <c r="D128" s="90">
        <f t="shared" si="1"/>
        <v>0.5</v>
      </c>
      <c r="E128" s="90">
        <v>0.55</v>
      </c>
      <c r="F128" s="90">
        <v>0.6</v>
      </c>
      <c r="G128" s="90">
        <v>0.5</v>
      </c>
      <c r="H128" s="90">
        <v>0.5</v>
      </c>
      <c r="I128" s="90">
        <v>0.45</v>
      </c>
      <c r="J128" s="90">
        <v>0.4</v>
      </c>
    </row>
    <row r="129" spans="1:10" ht="49.5" customHeight="1">
      <c r="A129" s="87">
        <v>127</v>
      </c>
      <c r="B129" s="99" t="s">
        <v>186</v>
      </c>
      <c r="C129" s="89" t="s">
        <v>194</v>
      </c>
      <c r="D129" s="90">
        <f t="shared" si="1"/>
        <v>0.5916666666666667</v>
      </c>
      <c r="E129" s="90">
        <v>0.55</v>
      </c>
      <c r="F129" s="90">
        <v>0.65</v>
      </c>
      <c r="G129" s="90">
        <v>0.7</v>
      </c>
      <c r="H129" s="90">
        <v>0.6</v>
      </c>
      <c r="I129" s="90">
        <v>0.55</v>
      </c>
      <c r="J129" s="90">
        <v>0.5</v>
      </c>
    </row>
    <row r="130" spans="1:10" ht="68.25" customHeight="1">
      <c r="A130" s="87">
        <v>128</v>
      </c>
      <c r="B130" s="99" t="s">
        <v>186</v>
      </c>
      <c r="C130" s="89" t="s">
        <v>195</v>
      </c>
      <c r="D130" s="90">
        <f t="shared" si="1"/>
        <v>0.6166666666666667</v>
      </c>
      <c r="E130" s="90">
        <v>0.6</v>
      </c>
      <c r="F130" s="90">
        <v>0.65</v>
      </c>
      <c r="G130" s="90">
        <v>0.75</v>
      </c>
      <c r="H130" s="90">
        <v>0.65</v>
      </c>
      <c r="I130" s="90">
        <v>0.55</v>
      </c>
      <c r="J130" s="90">
        <v>0.5</v>
      </c>
    </row>
    <row r="131" spans="1:10" ht="51" customHeight="1">
      <c r="A131" s="87">
        <v>129</v>
      </c>
      <c r="B131" s="99" t="s">
        <v>186</v>
      </c>
      <c r="C131" s="89" t="s">
        <v>196</v>
      </c>
      <c r="D131" s="90">
        <f t="shared" si="1"/>
        <v>0.6749999999999999</v>
      </c>
      <c r="E131" s="90">
        <v>0.45</v>
      </c>
      <c r="F131" s="90">
        <v>0.7</v>
      </c>
      <c r="G131" s="90">
        <v>0.8</v>
      </c>
      <c r="H131" s="90">
        <v>0.85</v>
      </c>
      <c r="I131" s="90">
        <v>0.65</v>
      </c>
      <c r="J131" s="90">
        <v>0.6</v>
      </c>
    </row>
    <row r="132" spans="1:10" ht="52.5" customHeight="1">
      <c r="A132" s="87">
        <v>130</v>
      </c>
      <c r="B132" s="99" t="s">
        <v>186</v>
      </c>
      <c r="C132" s="100" t="s">
        <v>197</v>
      </c>
      <c r="D132" s="90">
        <f t="shared" si="1"/>
        <v>0.6249999999999999</v>
      </c>
      <c r="E132" s="101">
        <v>0.7</v>
      </c>
      <c r="F132" s="101">
        <v>0.75</v>
      </c>
      <c r="G132" s="101">
        <v>0.85</v>
      </c>
      <c r="H132" s="101">
        <v>0.65</v>
      </c>
      <c r="I132" s="101">
        <v>0.4</v>
      </c>
      <c r="J132" s="101">
        <v>0.4</v>
      </c>
    </row>
    <row r="133" spans="1:10" ht="58.5" customHeight="1">
      <c r="A133" s="87">
        <v>131</v>
      </c>
      <c r="B133" s="99" t="s">
        <v>186</v>
      </c>
      <c r="C133" s="100" t="s">
        <v>198</v>
      </c>
      <c r="D133" s="90">
        <f t="shared" si="1"/>
        <v>0.6333333333333334</v>
      </c>
      <c r="E133" s="101">
        <v>0.65</v>
      </c>
      <c r="F133" s="101">
        <v>0.7</v>
      </c>
      <c r="G133" s="101">
        <v>0.85</v>
      </c>
      <c r="H133" s="101">
        <v>0.65</v>
      </c>
      <c r="I133" s="101">
        <v>0.5</v>
      </c>
      <c r="J133" s="101">
        <v>0.45</v>
      </c>
    </row>
    <row r="134" spans="1:10" ht="45" customHeight="1">
      <c r="A134" s="87">
        <v>132</v>
      </c>
      <c r="B134" s="102" t="s">
        <v>199</v>
      </c>
      <c r="C134" s="89" t="s">
        <v>200</v>
      </c>
      <c r="D134" s="90">
        <f t="shared" si="1"/>
        <v>0.4466666666666666</v>
      </c>
      <c r="E134" s="10">
        <v>0.36</v>
      </c>
      <c r="F134" s="10">
        <v>0.43</v>
      </c>
      <c r="G134" s="10">
        <v>0.47</v>
      </c>
      <c r="H134" s="10">
        <v>0.44</v>
      </c>
      <c r="I134" s="10">
        <v>0.49</v>
      </c>
      <c r="J134" s="10">
        <v>0.49</v>
      </c>
    </row>
    <row r="135" spans="1:10" ht="45" customHeight="1">
      <c r="A135" s="87">
        <v>133</v>
      </c>
      <c r="B135" s="102" t="s">
        <v>199</v>
      </c>
      <c r="C135" s="89" t="s">
        <v>201</v>
      </c>
      <c r="D135" s="90">
        <f t="shared" si="1"/>
        <v>0.31</v>
      </c>
      <c r="E135" s="10">
        <v>0.15</v>
      </c>
      <c r="F135" s="10">
        <v>0.25</v>
      </c>
      <c r="G135" s="10">
        <v>0.35</v>
      </c>
      <c r="H135" s="10">
        <v>0.38</v>
      </c>
      <c r="I135" s="10">
        <v>0.38</v>
      </c>
      <c r="J135" s="10">
        <v>0.35</v>
      </c>
    </row>
    <row r="136" spans="1:10" ht="45" customHeight="1">
      <c r="A136" s="87">
        <v>134</v>
      </c>
      <c r="B136" s="102" t="s">
        <v>199</v>
      </c>
      <c r="C136" s="89" t="s">
        <v>202</v>
      </c>
      <c r="D136" s="90">
        <f t="shared" si="1"/>
        <v>0.36833333333333335</v>
      </c>
      <c r="E136" s="10">
        <v>0.3</v>
      </c>
      <c r="F136" s="10">
        <v>0.33</v>
      </c>
      <c r="G136" s="10">
        <v>0.38</v>
      </c>
      <c r="H136" s="10">
        <v>0.46</v>
      </c>
      <c r="I136" s="10">
        <v>0.39</v>
      </c>
      <c r="J136" s="10">
        <v>0.35</v>
      </c>
    </row>
    <row r="137" spans="1:10" ht="45" customHeight="1">
      <c r="A137" s="87">
        <v>135</v>
      </c>
      <c r="B137" s="102" t="s">
        <v>199</v>
      </c>
      <c r="C137" s="89" t="s">
        <v>203</v>
      </c>
      <c r="D137" s="90">
        <f t="shared" si="1"/>
        <v>0.29</v>
      </c>
      <c r="E137" s="10">
        <v>0.2</v>
      </c>
      <c r="F137" s="10">
        <v>0.25</v>
      </c>
      <c r="G137" s="10">
        <v>0.31</v>
      </c>
      <c r="H137" s="10">
        <v>0.35</v>
      </c>
      <c r="I137" s="10">
        <v>0.33</v>
      </c>
      <c r="J137" s="10">
        <v>0.3</v>
      </c>
    </row>
    <row r="138" spans="1:10" ht="45" customHeight="1">
      <c r="A138" s="87">
        <v>136</v>
      </c>
      <c r="B138" s="102" t="s">
        <v>199</v>
      </c>
      <c r="C138" s="89" t="s">
        <v>204</v>
      </c>
      <c r="D138" s="90">
        <f t="shared" si="1"/>
        <v>0.34833333333333333</v>
      </c>
      <c r="E138" s="10">
        <v>0.3</v>
      </c>
      <c r="F138" s="10">
        <v>0.32</v>
      </c>
      <c r="G138" s="10">
        <v>0.37</v>
      </c>
      <c r="H138" s="10">
        <v>0.44</v>
      </c>
      <c r="I138" s="10">
        <v>0.36</v>
      </c>
      <c r="J138" s="10">
        <v>0.3</v>
      </c>
    </row>
    <row r="139" spans="1:10" ht="45" customHeight="1">
      <c r="A139" s="87">
        <v>137</v>
      </c>
      <c r="B139" s="103" t="s">
        <v>205</v>
      </c>
      <c r="C139" s="112" t="s">
        <v>206</v>
      </c>
      <c r="D139" s="90">
        <f t="shared" si="1"/>
        <v>0.016666666666666666</v>
      </c>
      <c r="E139" s="10">
        <v>0.01</v>
      </c>
      <c r="F139" s="10">
        <v>0.01</v>
      </c>
      <c r="G139" s="10">
        <v>0.01</v>
      </c>
      <c r="H139" s="10">
        <v>0.02</v>
      </c>
      <c r="I139" s="10">
        <v>0.02</v>
      </c>
      <c r="J139" s="10">
        <v>0.03</v>
      </c>
    </row>
    <row r="140" spans="1:10" ht="45" customHeight="1">
      <c r="A140" s="87">
        <v>138</v>
      </c>
      <c r="B140" s="103" t="s">
        <v>205</v>
      </c>
      <c r="C140" s="89" t="s">
        <v>207</v>
      </c>
      <c r="D140" s="90">
        <f t="shared" si="1"/>
        <v>0.03166666666666667</v>
      </c>
      <c r="E140" s="10">
        <v>0.02</v>
      </c>
      <c r="F140" s="10">
        <v>0.025</v>
      </c>
      <c r="G140" s="10">
        <v>0.03</v>
      </c>
      <c r="H140" s="10">
        <v>0.035</v>
      </c>
      <c r="I140" s="10">
        <v>0.04</v>
      </c>
      <c r="J140" s="10">
        <v>0.04</v>
      </c>
    </row>
    <row r="141" spans="1:10" ht="45" customHeight="1">
      <c r="A141" s="87">
        <v>139</v>
      </c>
      <c r="B141" s="103" t="s">
        <v>205</v>
      </c>
      <c r="C141" s="89" t="s">
        <v>208</v>
      </c>
      <c r="D141" s="90">
        <f t="shared" si="1"/>
        <v>0.013333333333333334</v>
      </c>
      <c r="E141" s="10">
        <v>0.01</v>
      </c>
      <c r="F141" s="10">
        <v>0.01</v>
      </c>
      <c r="G141" s="10">
        <v>0.01</v>
      </c>
      <c r="H141" s="10">
        <v>0.02</v>
      </c>
      <c r="I141" s="10">
        <v>0.02</v>
      </c>
      <c r="J141" s="10">
        <v>0.01</v>
      </c>
    </row>
    <row r="142" spans="1:10" ht="45" customHeight="1">
      <c r="A142" s="87">
        <v>140</v>
      </c>
      <c r="B142" s="103" t="s">
        <v>205</v>
      </c>
      <c r="C142" s="112" t="s">
        <v>209</v>
      </c>
      <c r="D142" s="90">
        <f t="shared" si="1"/>
        <v>0.015833333333333335</v>
      </c>
      <c r="E142" s="10">
        <v>0.01</v>
      </c>
      <c r="F142" s="10">
        <v>0.01</v>
      </c>
      <c r="G142" s="10">
        <v>0.015</v>
      </c>
      <c r="H142" s="10">
        <v>0.02</v>
      </c>
      <c r="I142" s="10">
        <v>0.02</v>
      </c>
      <c r="J142" s="10">
        <v>0.02</v>
      </c>
    </row>
    <row r="143" spans="1:10" ht="45" customHeight="1">
      <c r="A143" s="87">
        <v>141</v>
      </c>
      <c r="B143" s="103" t="s">
        <v>205</v>
      </c>
      <c r="C143" s="112" t="s">
        <v>210</v>
      </c>
      <c r="D143" s="90">
        <f t="shared" si="1"/>
        <v>0.02666666666666667</v>
      </c>
      <c r="E143" s="10">
        <v>0.02</v>
      </c>
      <c r="F143" s="10">
        <v>0.03</v>
      </c>
      <c r="G143" s="10">
        <v>0.03</v>
      </c>
      <c r="H143" s="10">
        <v>0.03</v>
      </c>
      <c r="I143" s="10">
        <v>0.03</v>
      </c>
      <c r="J143" s="10">
        <v>0.02</v>
      </c>
    </row>
    <row r="144" spans="1:10" ht="45" customHeight="1">
      <c r="A144" s="87">
        <v>142</v>
      </c>
      <c r="B144" s="103" t="s">
        <v>205</v>
      </c>
      <c r="C144" s="89" t="s">
        <v>211</v>
      </c>
      <c r="D144" s="90">
        <f t="shared" si="1"/>
        <v>0.05666666666666667</v>
      </c>
      <c r="E144" s="10">
        <v>0.04</v>
      </c>
      <c r="F144" s="10">
        <v>0.04</v>
      </c>
      <c r="G144" s="10">
        <v>0.07</v>
      </c>
      <c r="H144" s="10">
        <v>0.06</v>
      </c>
      <c r="I144" s="10">
        <v>0.06</v>
      </c>
      <c r="J144" s="10">
        <v>0.07</v>
      </c>
    </row>
    <row r="145" spans="1:10" ht="45" customHeight="1">
      <c r="A145" s="87">
        <v>143</v>
      </c>
      <c r="B145" s="103" t="s">
        <v>205</v>
      </c>
      <c r="C145" s="89" t="s">
        <v>212</v>
      </c>
      <c r="D145" s="90">
        <f t="shared" si="1"/>
        <v>0.07833333333333334</v>
      </c>
      <c r="E145" s="10">
        <v>0.05</v>
      </c>
      <c r="F145" s="10">
        <v>0.06</v>
      </c>
      <c r="G145" s="10">
        <v>0.1</v>
      </c>
      <c r="H145" s="10">
        <v>0.12</v>
      </c>
      <c r="I145" s="10">
        <v>0.08</v>
      </c>
      <c r="J145" s="10">
        <v>0.06</v>
      </c>
    </row>
    <row r="146" spans="1:10" ht="45" customHeight="1">
      <c r="A146" s="87">
        <v>144</v>
      </c>
      <c r="B146" s="103" t="s">
        <v>205</v>
      </c>
      <c r="C146" s="89" t="s">
        <v>213</v>
      </c>
      <c r="D146" s="90">
        <f t="shared" si="1"/>
        <v>0.09166666666666667</v>
      </c>
      <c r="E146" s="10">
        <v>0.05</v>
      </c>
      <c r="F146" s="10">
        <v>0.03</v>
      </c>
      <c r="G146" s="10">
        <v>0.06</v>
      </c>
      <c r="H146" s="10">
        <v>0.09</v>
      </c>
      <c r="I146" s="10">
        <v>0.1</v>
      </c>
      <c r="J146" s="10">
        <v>0.22</v>
      </c>
    </row>
    <row r="147" spans="1:10" ht="45" customHeight="1">
      <c r="A147" s="87">
        <v>145</v>
      </c>
      <c r="B147" s="103" t="s">
        <v>205</v>
      </c>
      <c r="C147" s="89" t="s">
        <v>214</v>
      </c>
      <c r="D147" s="90">
        <f t="shared" si="1"/>
        <v>0.12333333333333334</v>
      </c>
      <c r="E147" s="10">
        <v>0.2</v>
      </c>
      <c r="F147" s="10">
        <v>0.15</v>
      </c>
      <c r="G147" s="10">
        <v>0.12</v>
      </c>
      <c r="H147" s="10">
        <v>0.1</v>
      </c>
      <c r="I147" s="10">
        <v>0.1</v>
      </c>
      <c r="J147" s="10">
        <v>0.07</v>
      </c>
    </row>
    <row r="148" spans="1:10" ht="45" customHeight="1">
      <c r="A148" s="87">
        <v>146</v>
      </c>
      <c r="B148" s="104" t="s">
        <v>215</v>
      </c>
      <c r="C148" s="89" t="s">
        <v>216</v>
      </c>
      <c r="D148" s="90">
        <f t="shared" si="1"/>
        <v>0.03016666666666667</v>
      </c>
      <c r="E148" s="10">
        <v>0.02</v>
      </c>
      <c r="F148" s="10">
        <v>0.02</v>
      </c>
      <c r="G148" s="10">
        <v>0.03</v>
      </c>
      <c r="H148" s="10">
        <v>0.035</v>
      </c>
      <c r="I148" s="10">
        <v>0.038</v>
      </c>
      <c r="J148" s="10">
        <v>0.038</v>
      </c>
    </row>
    <row r="149" spans="1:10" ht="45" customHeight="1">
      <c r="A149" s="87">
        <v>147</v>
      </c>
      <c r="B149" s="104" t="s">
        <v>215</v>
      </c>
      <c r="C149" s="89" t="s">
        <v>217</v>
      </c>
      <c r="D149" s="90">
        <f t="shared" si="1"/>
        <v>0.06</v>
      </c>
      <c r="E149" s="10">
        <v>0.03</v>
      </c>
      <c r="F149" s="10">
        <v>0.04</v>
      </c>
      <c r="G149" s="10">
        <v>0.05</v>
      </c>
      <c r="H149" s="10">
        <v>0.07</v>
      </c>
      <c r="I149" s="10">
        <v>0.08</v>
      </c>
      <c r="J149" s="10">
        <v>0.09</v>
      </c>
    </row>
    <row r="150" spans="1:10" ht="45" customHeight="1">
      <c r="A150" s="87">
        <v>148</v>
      </c>
      <c r="B150" s="104" t="s">
        <v>215</v>
      </c>
      <c r="C150" s="89" t="s">
        <v>218</v>
      </c>
      <c r="D150" s="90">
        <f t="shared" si="1"/>
        <v>0.1366666666666667</v>
      </c>
      <c r="E150" s="10">
        <v>0.09</v>
      </c>
      <c r="F150" s="10">
        <v>0.12</v>
      </c>
      <c r="G150" s="10">
        <v>0.14</v>
      </c>
      <c r="H150" s="10">
        <v>0.16</v>
      </c>
      <c r="I150" s="10">
        <v>0.15</v>
      </c>
      <c r="J150" s="10">
        <v>0.16</v>
      </c>
    </row>
    <row r="151" spans="1:10" ht="45" customHeight="1">
      <c r="A151" s="87">
        <v>149</v>
      </c>
      <c r="B151" s="104" t="s">
        <v>215</v>
      </c>
      <c r="C151" s="89" t="s">
        <v>219</v>
      </c>
      <c r="D151" s="90">
        <f t="shared" si="1"/>
        <v>0.25833333333333336</v>
      </c>
      <c r="E151" s="10">
        <v>0.2</v>
      </c>
      <c r="F151" s="10">
        <v>0.2</v>
      </c>
      <c r="G151" s="10">
        <v>0.25</v>
      </c>
      <c r="H151" s="10">
        <v>0.3</v>
      </c>
      <c r="I151" s="10">
        <v>0.3</v>
      </c>
      <c r="J151" s="10">
        <v>0.3</v>
      </c>
    </row>
    <row r="152" spans="1:10" ht="45" customHeight="1">
      <c r="A152" s="87">
        <v>150</v>
      </c>
      <c r="B152" s="104" t="s">
        <v>215</v>
      </c>
      <c r="C152" s="89" t="s">
        <v>220</v>
      </c>
      <c r="D152" s="90">
        <f t="shared" si="1"/>
        <v>0.30833333333333335</v>
      </c>
      <c r="E152" s="10">
        <v>0.3</v>
      </c>
      <c r="F152" s="10">
        <v>0.32</v>
      </c>
      <c r="G152" s="10">
        <v>0.27</v>
      </c>
      <c r="H152" s="10">
        <v>0.3</v>
      </c>
      <c r="I152" s="10">
        <v>0.33</v>
      </c>
      <c r="J152" s="10">
        <v>0.33</v>
      </c>
    </row>
    <row r="153" spans="1:10" ht="45" customHeight="1">
      <c r="A153" s="87">
        <v>151</v>
      </c>
      <c r="B153" s="93" t="s">
        <v>221</v>
      </c>
      <c r="C153" s="105" t="s">
        <v>222</v>
      </c>
      <c r="D153" s="90">
        <f aca="true" t="shared" si="2" ref="D153:D179">AVERAGE(E153:J153)</f>
        <v>0.30666666666666664</v>
      </c>
      <c r="E153" s="10">
        <v>0.02</v>
      </c>
      <c r="F153" s="10">
        <v>0.06</v>
      </c>
      <c r="G153" s="10">
        <v>0.14</v>
      </c>
      <c r="H153" s="10">
        <v>0.37</v>
      </c>
      <c r="I153" s="10">
        <v>0.6</v>
      </c>
      <c r="J153" s="10">
        <v>0.65</v>
      </c>
    </row>
    <row r="154" spans="1:10" ht="45" customHeight="1">
      <c r="A154" s="87">
        <v>152</v>
      </c>
      <c r="B154" s="93" t="s">
        <v>221</v>
      </c>
      <c r="C154" s="105" t="s">
        <v>223</v>
      </c>
      <c r="D154" s="90">
        <f t="shared" si="2"/>
        <v>0.5033333333333333</v>
      </c>
      <c r="E154" s="10">
        <v>0.08</v>
      </c>
      <c r="F154" s="10">
        <v>0.24</v>
      </c>
      <c r="G154" s="10">
        <v>0.57</v>
      </c>
      <c r="H154" s="10">
        <v>0.69</v>
      </c>
      <c r="I154" s="10">
        <v>0.71</v>
      </c>
      <c r="J154" s="10">
        <v>0.73</v>
      </c>
    </row>
    <row r="155" spans="1:10" ht="45" customHeight="1">
      <c r="A155" s="87">
        <v>153</v>
      </c>
      <c r="B155" s="93" t="s">
        <v>221</v>
      </c>
      <c r="C155" s="105" t="s">
        <v>224</v>
      </c>
      <c r="D155" s="90">
        <f t="shared" si="2"/>
        <v>0.365</v>
      </c>
      <c r="E155" s="10">
        <v>0.08</v>
      </c>
      <c r="F155" s="10">
        <v>0.27</v>
      </c>
      <c r="G155" s="10">
        <v>0.39</v>
      </c>
      <c r="H155" s="10">
        <v>0.34</v>
      </c>
      <c r="I155" s="10">
        <v>0.48</v>
      </c>
      <c r="J155" s="10">
        <v>0.63</v>
      </c>
    </row>
    <row r="156" spans="1:10" ht="45" customHeight="1">
      <c r="A156" s="87">
        <v>154</v>
      </c>
      <c r="B156" s="93" t="s">
        <v>221</v>
      </c>
      <c r="C156" s="89" t="s">
        <v>225</v>
      </c>
      <c r="D156" s="90">
        <f t="shared" si="2"/>
        <v>0.215</v>
      </c>
      <c r="E156" s="10">
        <v>0.09</v>
      </c>
      <c r="F156" s="10">
        <v>0.08</v>
      </c>
      <c r="G156" s="10">
        <v>0.21</v>
      </c>
      <c r="H156" s="10">
        <v>0.27</v>
      </c>
      <c r="I156" s="10">
        <v>0.27</v>
      </c>
      <c r="J156" s="10">
        <v>0.37</v>
      </c>
    </row>
    <row r="157" spans="1:10" ht="45" customHeight="1">
      <c r="A157" s="87">
        <v>155</v>
      </c>
      <c r="B157" s="93" t="s">
        <v>221</v>
      </c>
      <c r="C157" s="89" t="s">
        <v>226</v>
      </c>
      <c r="D157" s="90">
        <f t="shared" si="2"/>
        <v>0.25833333333333336</v>
      </c>
      <c r="E157" s="10">
        <v>0.11</v>
      </c>
      <c r="F157" s="10">
        <v>0.13</v>
      </c>
      <c r="G157" s="10">
        <v>0.28</v>
      </c>
      <c r="H157" s="10">
        <v>0.45</v>
      </c>
      <c r="I157" s="10">
        <v>0.29</v>
      </c>
      <c r="J157" s="10">
        <v>0.29</v>
      </c>
    </row>
    <row r="158" spans="1:10" ht="45" customHeight="1">
      <c r="A158" s="87">
        <v>156</v>
      </c>
      <c r="B158" s="97" t="s">
        <v>227</v>
      </c>
      <c r="C158" s="89" t="s">
        <v>228</v>
      </c>
      <c r="D158" s="90">
        <f t="shared" si="2"/>
        <v>0.285</v>
      </c>
      <c r="E158" s="10">
        <v>0.4</v>
      </c>
      <c r="F158" s="10">
        <v>0.3</v>
      </c>
      <c r="G158" s="10">
        <v>0.24</v>
      </c>
      <c r="H158" s="10">
        <v>0.23</v>
      </c>
      <c r="I158" s="10">
        <v>0.26</v>
      </c>
      <c r="J158" s="10">
        <v>0.28</v>
      </c>
    </row>
    <row r="159" spans="1:10" ht="45" customHeight="1">
      <c r="A159" s="87">
        <v>157</v>
      </c>
      <c r="B159" s="97" t="s">
        <v>227</v>
      </c>
      <c r="C159" s="89" t="s">
        <v>229</v>
      </c>
      <c r="D159" s="90">
        <f t="shared" si="2"/>
        <v>0.5333333333333333</v>
      </c>
      <c r="E159" s="10">
        <v>0.24</v>
      </c>
      <c r="F159" s="10">
        <v>0.23</v>
      </c>
      <c r="G159" s="10">
        <v>0.38</v>
      </c>
      <c r="H159" s="10">
        <v>0.58</v>
      </c>
      <c r="I159" s="10">
        <v>0.81</v>
      </c>
      <c r="J159" s="10">
        <v>0.96</v>
      </c>
    </row>
    <row r="160" spans="1:10" ht="45" customHeight="1">
      <c r="A160" s="87">
        <v>158</v>
      </c>
      <c r="B160" s="97" t="s">
        <v>227</v>
      </c>
      <c r="C160" s="89" t="s">
        <v>230</v>
      </c>
      <c r="D160" s="90">
        <f t="shared" si="2"/>
        <v>0.6699999999999999</v>
      </c>
      <c r="E160" s="10">
        <v>0.5</v>
      </c>
      <c r="F160" s="10">
        <v>0.55</v>
      </c>
      <c r="G160" s="10">
        <v>0.58</v>
      </c>
      <c r="H160" s="10">
        <v>0.68</v>
      </c>
      <c r="I160" s="10">
        <v>0.86</v>
      </c>
      <c r="J160" s="10">
        <v>0.85</v>
      </c>
    </row>
    <row r="161" spans="1:10" ht="45" customHeight="1">
      <c r="A161" s="87">
        <v>159</v>
      </c>
      <c r="B161" s="97" t="s">
        <v>227</v>
      </c>
      <c r="C161" s="89" t="s">
        <v>231</v>
      </c>
      <c r="D161" s="90">
        <f t="shared" si="2"/>
        <v>0.7266666666666667</v>
      </c>
      <c r="E161" s="10">
        <v>0.45</v>
      </c>
      <c r="F161" s="10">
        <v>0.66</v>
      </c>
      <c r="G161" s="10">
        <v>0.68</v>
      </c>
      <c r="H161" s="10">
        <v>0.77</v>
      </c>
      <c r="I161" s="10">
        <v>0.9</v>
      </c>
      <c r="J161" s="10">
        <v>0.9</v>
      </c>
    </row>
    <row r="162" spans="1:10" ht="45" customHeight="1">
      <c r="A162" s="87">
        <v>160</v>
      </c>
      <c r="B162" s="97" t="s">
        <v>227</v>
      </c>
      <c r="C162" s="89" t="s">
        <v>232</v>
      </c>
      <c r="D162" s="90">
        <f t="shared" si="2"/>
        <v>0.6366666666666666</v>
      </c>
      <c r="E162" s="10">
        <v>0.35</v>
      </c>
      <c r="F162" s="10">
        <v>0.53</v>
      </c>
      <c r="G162" s="10">
        <v>0.53</v>
      </c>
      <c r="H162" s="10">
        <v>0.71</v>
      </c>
      <c r="I162" s="10">
        <v>0.86</v>
      </c>
      <c r="J162" s="10">
        <v>0.84</v>
      </c>
    </row>
    <row r="163" spans="1:10" ht="45" customHeight="1">
      <c r="A163" s="87">
        <v>161</v>
      </c>
      <c r="B163" s="97" t="s">
        <v>227</v>
      </c>
      <c r="C163" s="89" t="s">
        <v>233</v>
      </c>
      <c r="D163" s="90">
        <f t="shared" si="2"/>
        <v>0.65</v>
      </c>
      <c r="E163" s="10">
        <v>0.37</v>
      </c>
      <c r="F163" s="10">
        <v>0.5</v>
      </c>
      <c r="G163" s="10">
        <v>0.62</v>
      </c>
      <c r="H163" s="10">
        <v>0.82</v>
      </c>
      <c r="I163" s="10">
        <v>0.87</v>
      </c>
      <c r="J163" s="10">
        <v>0.72</v>
      </c>
    </row>
    <row r="164" spans="1:10" ht="45" customHeight="1">
      <c r="A164" s="87">
        <v>162</v>
      </c>
      <c r="B164" s="97" t="s">
        <v>227</v>
      </c>
      <c r="C164" s="89" t="s">
        <v>234</v>
      </c>
      <c r="D164" s="90">
        <f t="shared" si="2"/>
        <v>0.19999999999999998</v>
      </c>
      <c r="E164" s="10">
        <v>0.27</v>
      </c>
      <c r="F164" s="10">
        <v>0.2</v>
      </c>
      <c r="G164" s="10">
        <v>0.15</v>
      </c>
      <c r="H164" s="10">
        <v>0.18</v>
      </c>
      <c r="I164" s="10">
        <v>0.22</v>
      </c>
      <c r="J164" s="10">
        <v>0.18</v>
      </c>
    </row>
    <row r="165" spans="1:10" ht="45" customHeight="1">
      <c r="A165" s="87">
        <v>163</v>
      </c>
      <c r="B165" s="97" t="s">
        <v>227</v>
      </c>
      <c r="C165" s="89" t="s">
        <v>235</v>
      </c>
      <c r="D165" s="90">
        <f t="shared" si="2"/>
        <v>0.165</v>
      </c>
      <c r="E165" s="10">
        <v>0.23</v>
      </c>
      <c r="F165" s="10">
        <v>0.17</v>
      </c>
      <c r="G165" s="10">
        <v>0.12</v>
      </c>
      <c r="H165" s="10">
        <v>0.16</v>
      </c>
      <c r="I165" s="10">
        <v>0.16</v>
      </c>
      <c r="J165" s="10">
        <v>0.15</v>
      </c>
    </row>
    <row r="166" spans="1:10" ht="45" customHeight="1">
      <c r="A166" s="87">
        <v>164</v>
      </c>
      <c r="B166" s="97" t="s">
        <v>227</v>
      </c>
      <c r="C166" s="89" t="s">
        <v>236</v>
      </c>
      <c r="D166" s="90">
        <f t="shared" si="2"/>
        <v>0.14833333333333334</v>
      </c>
      <c r="E166" s="10">
        <v>0.26</v>
      </c>
      <c r="F166" s="10">
        <v>0.17</v>
      </c>
      <c r="G166" s="10">
        <v>0.12</v>
      </c>
      <c r="H166" s="10">
        <v>0.13</v>
      </c>
      <c r="I166" s="10">
        <v>0.13</v>
      </c>
      <c r="J166" s="10">
        <v>0.08</v>
      </c>
    </row>
    <row r="167" spans="1:10" ht="45" customHeight="1">
      <c r="A167" s="87">
        <v>165</v>
      </c>
      <c r="B167" s="97" t="s">
        <v>227</v>
      </c>
      <c r="C167" s="89" t="s">
        <v>237</v>
      </c>
      <c r="D167" s="90">
        <f t="shared" si="2"/>
        <v>0.7966666666666665</v>
      </c>
      <c r="E167" s="10">
        <v>0.65</v>
      </c>
      <c r="F167" s="10">
        <v>0.61</v>
      </c>
      <c r="G167" s="10">
        <v>0.8</v>
      </c>
      <c r="H167" s="10">
        <v>0.95</v>
      </c>
      <c r="I167" s="10">
        <v>0.92</v>
      </c>
      <c r="J167" s="10">
        <v>0.85</v>
      </c>
    </row>
    <row r="168" spans="1:10" ht="45" customHeight="1">
      <c r="A168" s="87">
        <v>166</v>
      </c>
      <c r="B168" s="97" t="s">
        <v>227</v>
      </c>
      <c r="C168" s="89" t="s">
        <v>238</v>
      </c>
      <c r="D168" s="90">
        <f t="shared" si="2"/>
        <v>0.5616666666666666</v>
      </c>
      <c r="E168" s="10">
        <v>0.43</v>
      </c>
      <c r="F168" s="10">
        <v>0.48</v>
      </c>
      <c r="G168" s="10">
        <v>0.53</v>
      </c>
      <c r="H168" s="10">
        <v>0.65</v>
      </c>
      <c r="I168" s="10">
        <v>0.67</v>
      </c>
      <c r="J168" s="10">
        <v>0.61</v>
      </c>
    </row>
    <row r="169" spans="1:10" ht="45" customHeight="1">
      <c r="A169" s="87">
        <v>167</v>
      </c>
      <c r="B169" s="97" t="s">
        <v>227</v>
      </c>
      <c r="C169" s="89" t="s">
        <v>239</v>
      </c>
      <c r="D169" s="90">
        <f t="shared" si="2"/>
        <v>0.041666666666666664</v>
      </c>
      <c r="E169" s="10">
        <v>0.02</v>
      </c>
      <c r="F169" s="10">
        <v>0.03</v>
      </c>
      <c r="G169" s="10">
        <v>0.04</v>
      </c>
      <c r="H169" s="10">
        <v>0.05</v>
      </c>
      <c r="I169" s="10">
        <v>0.05</v>
      </c>
      <c r="J169" s="10">
        <v>0.06</v>
      </c>
    </row>
    <row r="170" spans="1:10" ht="72" customHeight="1">
      <c r="A170" s="87">
        <v>168</v>
      </c>
      <c r="B170" s="97" t="s">
        <v>227</v>
      </c>
      <c r="C170" s="112" t="s">
        <v>240</v>
      </c>
      <c r="D170" s="90">
        <f t="shared" si="2"/>
        <v>0.16</v>
      </c>
      <c r="E170" s="10">
        <v>0.35</v>
      </c>
      <c r="F170" s="10">
        <v>0.18</v>
      </c>
      <c r="G170" s="10">
        <v>0.1</v>
      </c>
      <c r="H170" s="10">
        <v>0.06</v>
      </c>
      <c r="I170" s="10">
        <v>0.12</v>
      </c>
      <c r="J170" s="10">
        <v>0.15</v>
      </c>
    </row>
    <row r="171" spans="1:10" ht="45" customHeight="1">
      <c r="A171" s="87">
        <v>169</v>
      </c>
      <c r="B171" s="97" t="s">
        <v>241</v>
      </c>
      <c r="C171" s="89" t="s">
        <v>242</v>
      </c>
      <c r="D171" s="90">
        <f t="shared" si="2"/>
        <v>0.505</v>
      </c>
      <c r="E171" s="10">
        <v>0.4</v>
      </c>
      <c r="F171" s="10">
        <v>0.47</v>
      </c>
      <c r="G171" s="10">
        <v>0.46</v>
      </c>
      <c r="H171" s="10">
        <v>0.55</v>
      </c>
      <c r="I171" s="10">
        <v>0.58</v>
      </c>
      <c r="J171" s="10">
        <v>0.57</v>
      </c>
    </row>
    <row r="172" spans="1:10" ht="45" customHeight="1">
      <c r="A172" s="87">
        <v>170</v>
      </c>
      <c r="B172" s="106" t="s">
        <v>243</v>
      </c>
      <c r="C172" s="89" t="s">
        <v>244</v>
      </c>
      <c r="D172" s="90">
        <f t="shared" si="2"/>
        <v>0.48833333333333334</v>
      </c>
      <c r="E172" s="10">
        <v>0.05</v>
      </c>
      <c r="F172" s="10">
        <v>0.16</v>
      </c>
      <c r="G172" s="10">
        <v>0.65</v>
      </c>
      <c r="H172" s="10">
        <v>0.82</v>
      </c>
      <c r="I172" s="10">
        <v>0.67</v>
      </c>
      <c r="J172" s="10">
        <v>0.58</v>
      </c>
    </row>
    <row r="173" spans="1:10" ht="45" customHeight="1">
      <c r="A173" s="87">
        <v>171</v>
      </c>
      <c r="B173" s="106" t="s">
        <v>243</v>
      </c>
      <c r="C173" s="89" t="s">
        <v>245</v>
      </c>
      <c r="D173" s="90">
        <f t="shared" si="2"/>
        <v>0.8333333333333334</v>
      </c>
      <c r="E173" s="10">
        <v>0.7</v>
      </c>
      <c r="F173" s="10">
        <v>0.85</v>
      </c>
      <c r="G173" s="10">
        <v>0.62</v>
      </c>
      <c r="H173" s="10">
        <v>0.85</v>
      </c>
      <c r="I173" s="10">
        <v>0.92</v>
      </c>
      <c r="J173" s="10">
        <v>1.06</v>
      </c>
    </row>
    <row r="174" spans="1:10" ht="45" customHeight="1">
      <c r="A174" s="87">
        <v>172</v>
      </c>
      <c r="B174" s="106" t="s">
        <v>243</v>
      </c>
      <c r="C174" s="112" t="s">
        <v>246</v>
      </c>
      <c r="D174" s="90">
        <f t="shared" si="2"/>
        <v>0.6283333333333333</v>
      </c>
      <c r="E174" s="10">
        <v>0.15</v>
      </c>
      <c r="F174" s="10">
        <v>0.6</v>
      </c>
      <c r="G174" s="10">
        <v>0.65</v>
      </c>
      <c r="H174" s="10">
        <v>0.85</v>
      </c>
      <c r="I174" s="10">
        <v>0.82</v>
      </c>
      <c r="J174" s="10">
        <v>0.7</v>
      </c>
    </row>
    <row r="175" spans="1:10" ht="45" customHeight="1">
      <c r="A175" s="87">
        <v>173</v>
      </c>
      <c r="B175" s="106" t="s">
        <v>243</v>
      </c>
      <c r="C175" s="89" t="s">
        <v>247</v>
      </c>
      <c r="D175" s="90">
        <f t="shared" si="2"/>
        <v>0.61</v>
      </c>
      <c r="E175" s="10">
        <v>0.1</v>
      </c>
      <c r="F175" s="10">
        <v>0.3</v>
      </c>
      <c r="G175" s="10">
        <v>0.88</v>
      </c>
      <c r="H175" s="10">
        <v>0.93</v>
      </c>
      <c r="I175" s="10">
        <v>0.75</v>
      </c>
      <c r="J175" s="10">
        <v>0.7</v>
      </c>
    </row>
    <row r="176" spans="1:10" ht="45" customHeight="1">
      <c r="A176" s="87">
        <v>174</v>
      </c>
      <c r="B176" s="107" t="s">
        <v>248</v>
      </c>
      <c r="C176" s="89" t="s">
        <v>249</v>
      </c>
      <c r="D176" s="90">
        <f t="shared" si="2"/>
        <v>0.10666666666666667</v>
      </c>
      <c r="E176" s="10">
        <v>0.29</v>
      </c>
      <c r="F176" s="10">
        <v>0.1</v>
      </c>
      <c r="G176" s="10">
        <v>0.05</v>
      </c>
      <c r="H176" s="10">
        <v>0.04</v>
      </c>
      <c r="I176" s="10">
        <v>0.07</v>
      </c>
      <c r="J176" s="10">
        <v>0.09</v>
      </c>
    </row>
    <row r="177" spans="1:10" ht="45" customHeight="1">
      <c r="A177" s="87">
        <v>175</v>
      </c>
      <c r="B177" s="107" t="s">
        <v>248</v>
      </c>
      <c r="C177" s="89" t="s">
        <v>250</v>
      </c>
      <c r="D177" s="90">
        <f t="shared" si="2"/>
        <v>0.05833333333333333</v>
      </c>
      <c r="E177" s="10">
        <v>0.18</v>
      </c>
      <c r="F177" s="10">
        <v>0.06</v>
      </c>
      <c r="G177" s="10">
        <v>0.04</v>
      </c>
      <c r="H177" s="10">
        <v>0.03</v>
      </c>
      <c r="I177" s="10">
        <v>0.02</v>
      </c>
      <c r="J177" s="10">
        <v>0.02</v>
      </c>
    </row>
    <row r="178" spans="1:10" ht="45" customHeight="1">
      <c r="A178" s="87">
        <v>176</v>
      </c>
      <c r="B178" s="107" t="s">
        <v>248</v>
      </c>
      <c r="C178" s="89" t="s">
        <v>251</v>
      </c>
      <c r="D178" s="90">
        <f t="shared" si="2"/>
        <v>0.0335</v>
      </c>
      <c r="E178" s="10">
        <v>0.035</v>
      </c>
      <c r="F178" s="10">
        <v>0.025</v>
      </c>
      <c r="G178" s="10">
        <v>0.019</v>
      </c>
      <c r="H178" s="10">
        <v>0.012</v>
      </c>
      <c r="I178" s="10">
        <v>0.07</v>
      </c>
      <c r="J178" s="10">
        <v>0.04</v>
      </c>
    </row>
    <row r="179" spans="1:10" ht="45" customHeight="1">
      <c r="A179" s="87">
        <v>177</v>
      </c>
      <c r="B179" s="107" t="s">
        <v>248</v>
      </c>
      <c r="C179" s="89" t="s">
        <v>252</v>
      </c>
      <c r="D179" s="90">
        <f t="shared" si="2"/>
        <v>0.028666666666666663</v>
      </c>
      <c r="E179" s="10">
        <v>0.035</v>
      </c>
      <c r="F179" s="10">
        <v>0.04</v>
      </c>
      <c r="G179" s="10">
        <v>0.027</v>
      </c>
      <c r="H179" s="10">
        <v>0.03</v>
      </c>
      <c r="I179" s="10">
        <v>0.02</v>
      </c>
      <c r="J179" s="10">
        <v>0.02</v>
      </c>
    </row>
    <row r="180" spans="1:10" ht="45" customHeight="1">
      <c r="A180" s="87">
        <v>178</v>
      </c>
      <c r="B180" s="97" t="s">
        <v>275</v>
      </c>
      <c r="C180" s="89" t="s">
        <v>253</v>
      </c>
      <c r="D180" s="90">
        <f>AVERAGE(E180:J180)</f>
        <v>0.2933333333333334</v>
      </c>
      <c r="E180" s="10">
        <v>0.7</v>
      </c>
      <c r="F180" s="10">
        <v>0.5</v>
      </c>
      <c r="G180" s="10">
        <v>0.3</v>
      </c>
      <c r="H180" s="10">
        <v>0.12</v>
      </c>
      <c r="I180" s="10">
        <v>0.08</v>
      </c>
      <c r="J180" s="10">
        <v>0.06</v>
      </c>
    </row>
    <row r="181" spans="1:10" ht="45" customHeight="1">
      <c r="A181" s="87">
        <v>179</v>
      </c>
      <c r="B181" s="97" t="s">
        <v>275</v>
      </c>
      <c r="C181" s="89" t="s">
        <v>254</v>
      </c>
      <c r="D181" s="90">
        <f aca="true" t="shared" si="3" ref="D181:D188">AVERAGE(E181:J181)</f>
        <v>0.38166666666666665</v>
      </c>
      <c r="E181" s="10">
        <v>0.9</v>
      </c>
      <c r="F181" s="10">
        <v>0.65</v>
      </c>
      <c r="G181" s="10">
        <v>0.35</v>
      </c>
      <c r="H181" s="10">
        <v>0.18</v>
      </c>
      <c r="I181" s="10">
        <v>0.13</v>
      </c>
      <c r="J181" s="10">
        <v>0.08</v>
      </c>
    </row>
    <row r="182" spans="1:10" ht="69.75" customHeight="1">
      <c r="A182" s="87">
        <v>180</v>
      </c>
      <c r="B182" s="97" t="s">
        <v>275</v>
      </c>
      <c r="C182" s="89" t="s">
        <v>255</v>
      </c>
      <c r="D182" s="90">
        <f t="shared" si="3"/>
        <v>0.8333333333333334</v>
      </c>
      <c r="E182" s="10">
        <v>0.9</v>
      </c>
      <c r="F182" s="10">
        <v>0.85</v>
      </c>
      <c r="G182" s="10">
        <v>0.85</v>
      </c>
      <c r="H182" s="98">
        <v>0.8</v>
      </c>
      <c r="I182" s="98">
        <v>0.8</v>
      </c>
      <c r="J182" s="98">
        <v>0.8</v>
      </c>
    </row>
    <row r="183" spans="1:10" ht="59.25" customHeight="1">
      <c r="A183" s="87">
        <v>181</v>
      </c>
      <c r="B183" s="97" t="s">
        <v>275</v>
      </c>
      <c r="C183" s="89" t="s">
        <v>256</v>
      </c>
      <c r="D183" s="90">
        <f t="shared" si="3"/>
        <v>0.42333333333333334</v>
      </c>
      <c r="E183" s="10">
        <v>0.98</v>
      </c>
      <c r="F183" s="10">
        <v>0.72</v>
      </c>
      <c r="G183" s="10">
        <v>0.33</v>
      </c>
      <c r="H183" s="10">
        <v>0.21</v>
      </c>
      <c r="I183" s="10">
        <v>0.16</v>
      </c>
      <c r="J183" s="10">
        <v>0.14</v>
      </c>
    </row>
    <row r="184" spans="1:10" ht="66" customHeight="1">
      <c r="A184" s="87">
        <v>182</v>
      </c>
      <c r="B184" s="97" t="s">
        <v>275</v>
      </c>
      <c r="C184" s="89" t="s">
        <v>257</v>
      </c>
      <c r="D184" s="90">
        <f t="shared" si="3"/>
        <v>0.48333333333333334</v>
      </c>
      <c r="E184" s="10">
        <v>1</v>
      </c>
      <c r="F184" s="10">
        <v>0.8</v>
      </c>
      <c r="G184" s="10">
        <v>0.5</v>
      </c>
      <c r="H184" s="10">
        <v>0.3</v>
      </c>
      <c r="I184" s="10">
        <v>0.2</v>
      </c>
      <c r="J184" s="10">
        <v>0.1</v>
      </c>
    </row>
    <row r="185" spans="1:10" s="110" customFormat="1" ht="45" customHeight="1">
      <c r="A185" s="87">
        <v>183</v>
      </c>
      <c r="B185" s="97" t="s">
        <v>275</v>
      </c>
      <c r="C185" s="108" t="s">
        <v>276</v>
      </c>
      <c r="D185" s="101">
        <f t="shared" si="3"/>
        <v>0.4633333333333334</v>
      </c>
      <c r="E185" s="109">
        <v>0.85</v>
      </c>
      <c r="F185" s="109">
        <v>0.78</v>
      </c>
      <c r="G185" s="109">
        <v>0.6</v>
      </c>
      <c r="H185" s="109">
        <v>0.26</v>
      </c>
      <c r="I185" s="109">
        <v>0.17</v>
      </c>
      <c r="J185" s="109">
        <v>0.12</v>
      </c>
    </row>
    <row r="186" spans="1:10" ht="45" customHeight="1">
      <c r="A186" s="87">
        <v>184</v>
      </c>
      <c r="B186" s="97" t="s">
        <v>275</v>
      </c>
      <c r="C186" s="89" t="s">
        <v>277</v>
      </c>
      <c r="D186" s="90">
        <f t="shared" si="3"/>
        <v>0.44166666666666665</v>
      </c>
      <c r="E186" s="10">
        <v>0.2</v>
      </c>
      <c r="F186" s="10">
        <v>0.4</v>
      </c>
      <c r="G186" s="10">
        <v>0.75</v>
      </c>
      <c r="H186" s="10">
        <v>0.6</v>
      </c>
      <c r="I186" s="10">
        <v>0.4</v>
      </c>
      <c r="J186" s="10">
        <v>0.3</v>
      </c>
    </row>
    <row r="187" spans="1:10" ht="45" customHeight="1">
      <c r="A187" s="87">
        <v>185</v>
      </c>
      <c r="B187" s="97" t="s">
        <v>275</v>
      </c>
      <c r="C187" s="89" t="s">
        <v>278</v>
      </c>
      <c r="D187" s="90">
        <f t="shared" si="3"/>
        <v>0.45833333333333326</v>
      </c>
      <c r="E187" s="10">
        <v>0.25</v>
      </c>
      <c r="F187" s="10">
        <v>0.45</v>
      </c>
      <c r="G187" s="10">
        <v>0.75</v>
      </c>
      <c r="H187" s="10">
        <v>0.6</v>
      </c>
      <c r="I187" s="10">
        <v>0.4</v>
      </c>
      <c r="J187" s="10">
        <v>0.3</v>
      </c>
    </row>
    <row r="188" spans="1:10" ht="45" customHeight="1">
      <c r="A188" s="87">
        <v>186</v>
      </c>
      <c r="B188" s="97" t="s">
        <v>275</v>
      </c>
      <c r="C188" s="89" t="s">
        <v>279</v>
      </c>
      <c r="D188" s="90">
        <f t="shared" si="3"/>
        <v>0.6333333333333333</v>
      </c>
      <c r="E188" s="10">
        <v>0.2</v>
      </c>
      <c r="F188" s="10">
        <v>0.35</v>
      </c>
      <c r="G188" s="10">
        <v>0.65</v>
      </c>
      <c r="H188" s="10">
        <v>0.8</v>
      </c>
      <c r="I188" s="10">
        <v>0.9</v>
      </c>
      <c r="J188" s="10">
        <v>0.9</v>
      </c>
    </row>
    <row r="189" spans="1:10" ht="45" customHeight="1">
      <c r="A189" s="87">
        <v>187</v>
      </c>
      <c r="B189" s="97" t="s">
        <v>275</v>
      </c>
      <c r="C189" s="89" t="s">
        <v>280</v>
      </c>
      <c r="D189" s="90">
        <f>AVERAGE(E189:J189)</f>
        <v>0.6083333333333334</v>
      </c>
      <c r="E189" s="10">
        <v>0.2</v>
      </c>
      <c r="F189" s="10">
        <v>0.35</v>
      </c>
      <c r="G189" s="10">
        <v>0.65</v>
      </c>
      <c r="H189" s="10">
        <v>0.85</v>
      </c>
      <c r="I189" s="10">
        <v>0.85</v>
      </c>
      <c r="J189" s="10">
        <v>0.75</v>
      </c>
    </row>
    <row r="190" spans="1:10" ht="45" customHeight="1">
      <c r="A190" s="87">
        <v>188</v>
      </c>
      <c r="B190" s="97" t="s">
        <v>275</v>
      </c>
      <c r="C190" s="89" t="s">
        <v>281</v>
      </c>
      <c r="D190" s="90">
        <f>AVERAGE(E190:J190)</f>
        <v>0.6333333333333333</v>
      </c>
      <c r="E190" s="10">
        <v>0.25</v>
      </c>
      <c r="F190" s="10">
        <v>0.4</v>
      </c>
      <c r="G190" s="10">
        <v>0.75</v>
      </c>
      <c r="H190" s="10">
        <v>0.85</v>
      </c>
      <c r="I190" s="10">
        <v>0.8</v>
      </c>
      <c r="J190" s="10">
        <v>0.75</v>
      </c>
    </row>
    <row r="191" spans="1:10" ht="45" customHeight="1">
      <c r="A191" s="87">
        <v>189</v>
      </c>
      <c r="B191" s="111"/>
      <c r="C191" s="89"/>
      <c r="D191" s="90" t="e">
        <f>AVERAGE(E191:J191)</f>
        <v>#DIV/0!</v>
      </c>
      <c r="E191" s="10"/>
      <c r="F191" s="10"/>
      <c r="G191" s="10"/>
      <c r="H191" s="10"/>
      <c r="I191" s="10"/>
      <c r="J191" s="10"/>
    </row>
    <row r="192" spans="1:10" ht="45" customHeight="1">
      <c r="A192" s="87">
        <v>190</v>
      </c>
      <c r="B192" s="111"/>
      <c r="C192" s="89"/>
      <c r="D192" s="90" t="e">
        <f aca="true" t="shared" si="4" ref="D192:D212">AVERAGE(E192:J192)</f>
        <v>#DIV/0!</v>
      </c>
      <c r="E192" s="10"/>
      <c r="F192" s="10"/>
      <c r="G192" s="10"/>
      <c r="H192" s="10"/>
      <c r="I192" s="10"/>
      <c r="J192" s="10"/>
    </row>
    <row r="193" spans="1:10" ht="45" customHeight="1">
      <c r="A193" s="87">
        <v>191</v>
      </c>
      <c r="B193" s="111"/>
      <c r="C193" s="89"/>
      <c r="D193" s="90" t="e">
        <f t="shared" si="4"/>
        <v>#DIV/0!</v>
      </c>
      <c r="E193" s="10"/>
      <c r="F193" s="10"/>
      <c r="G193" s="10"/>
      <c r="H193" s="10"/>
      <c r="I193" s="10"/>
      <c r="J193" s="10"/>
    </row>
    <row r="194" spans="1:10" ht="45" customHeight="1">
      <c r="A194" s="87">
        <v>192</v>
      </c>
      <c r="B194" s="111"/>
      <c r="C194" s="89"/>
      <c r="D194" s="90" t="e">
        <f t="shared" si="4"/>
        <v>#DIV/0!</v>
      </c>
      <c r="E194" s="10"/>
      <c r="F194" s="10"/>
      <c r="G194" s="10"/>
      <c r="H194" s="10"/>
      <c r="I194" s="10"/>
      <c r="J194" s="10"/>
    </row>
    <row r="195" spans="1:10" ht="45" customHeight="1">
      <c r="A195" s="87">
        <v>193</v>
      </c>
      <c r="B195" s="111"/>
      <c r="C195" s="89"/>
      <c r="D195" s="90" t="e">
        <f t="shared" si="4"/>
        <v>#DIV/0!</v>
      </c>
      <c r="E195" s="10"/>
      <c r="F195" s="10"/>
      <c r="G195" s="10"/>
      <c r="H195" s="10"/>
      <c r="I195" s="10"/>
      <c r="J195" s="10"/>
    </row>
    <row r="196" spans="1:10" ht="45" customHeight="1">
      <c r="A196" s="87">
        <v>194</v>
      </c>
      <c r="B196" s="111"/>
      <c r="C196" s="89"/>
      <c r="D196" s="90" t="e">
        <f t="shared" si="4"/>
        <v>#DIV/0!</v>
      </c>
      <c r="E196" s="10"/>
      <c r="F196" s="10"/>
      <c r="G196" s="10"/>
      <c r="H196" s="10"/>
      <c r="I196" s="10"/>
      <c r="J196" s="10"/>
    </row>
    <row r="197" spans="1:10" ht="45" customHeight="1">
      <c r="A197" s="87">
        <v>195</v>
      </c>
      <c r="B197" s="111"/>
      <c r="C197" s="89"/>
      <c r="D197" s="90" t="e">
        <f t="shared" si="4"/>
        <v>#DIV/0!</v>
      </c>
      <c r="E197" s="10"/>
      <c r="F197" s="10"/>
      <c r="G197" s="10"/>
      <c r="H197" s="10"/>
      <c r="I197" s="10"/>
      <c r="J197" s="10"/>
    </row>
    <row r="198" spans="1:10" ht="45" customHeight="1">
      <c r="A198" s="87">
        <v>196</v>
      </c>
      <c r="B198" s="111"/>
      <c r="C198" s="89"/>
      <c r="D198" s="90" t="e">
        <f t="shared" si="4"/>
        <v>#DIV/0!</v>
      </c>
      <c r="E198" s="10"/>
      <c r="F198" s="10"/>
      <c r="G198" s="10"/>
      <c r="H198" s="10"/>
      <c r="I198" s="10"/>
      <c r="J198" s="10"/>
    </row>
    <row r="199" spans="1:10" ht="45" customHeight="1">
      <c r="A199" s="87">
        <v>197</v>
      </c>
      <c r="B199" s="111"/>
      <c r="C199" s="89"/>
      <c r="D199" s="90" t="e">
        <f t="shared" si="4"/>
        <v>#DIV/0!</v>
      </c>
      <c r="E199" s="10"/>
      <c r="F199" s="10"/>
      <c r="G199" s="10"/>
      <c r="H199" s="10"/>
      <c r="I199" s="10"/>
      <c r="J199" s="10"/>
    </row>
    <row r="200" spans="1:10" ht="45" customHeight="1">
      <c r="A200" s="87">
        <v>198</v>
      </c>
      <c r="B200" s="111"/>
      <c r="C200" s="89"/>
      <c r="D200" s="90" t="e">
        <f t="shared" si="4"/>
        <v>#DIV/0!</v>
      </c>
      <c r="E200" s="10"/>
      <c r="F200" s="10"/>
      <c r="G200" s="10"/>
      <c r="H200" s="10"/>
      <c r="I200" s="10"/>
      <c r="J200" s="10"/>
    </row>
    <row r="201" spans="1:10" ht="45" customHeight="1">
      <c r="A201" s="87">
        <v>199</v>
      </c>
      <c r="B201" s="111"/>
      <c r="C201" s="89"/>
      <c r="D201" s="90" t="e">
        <f t="shared" si="4"/>
        <v>#DIV/0!</v>
      </c>
      <c r="E201" s="10"/>
      <c r="F201" s="10"/>
      <c r="G201" s="10"/>
      <c r="H201" s="10"/>
      <c r="I201" s="10"/>
      <c r="J201" s="10"/>
    </row>
    <row r="202" spans="1:10" ht="45" customHeight="1">
      <c r="A202" s="87">
        <v>200</v>
      </c>
      <c r="B202" s="111"/>
      <c r="C202" s="89"/>
      <c r="D202" s="90" t="e">
        <f t="shared" si="4"/>
        <v>#DIV/0!</v>
      </c>
      <c r="E202" s="10"/>
      <c r="F202" s="10"/>
      <c r="G202" s="10"/>
      <c r="H202" s="10"/>
      <c r="I202" s="10"/>
      <c r="J202" s="10"/>
    </row>
    <row r="203" spans="1:10" ht="45" customHeight="1">
      <c r="A203" s="87">
        <v>201</v>
      </c>
      <c r="B203" s="111"/>
      <c r="C203" s="89"/>
      <c r="D203" s="90" t="e">
        <f t="shared" si="4"/>
        <v>#DIV/0!</v>
      </c>
      <c r="E203" s="10"/>
      <c r="F203" s="10"/>
      <c r="G203" s="10"/>
      <c r="H203" s="10"/>
      <c r="I203" s="10"/>
      <c r="J203" s="10"/>
    </row>
    <row r="204" spans="1:10" ht="45" customHeight="1">
      <c r="A204" s="87">
        <v>202</v>
      </c>
      <c r="B204" s="111"/>
      <c r="C204" s="89"/>
      <c r="D204" s="90" t="e">
        <f t="shared" si="4"/>
        <v>#DIV/0!</v>
      </c>
      <c r="E204" s="10"/>
      <c r="F204" s="10"/>
      <c r="G204" s="10"/>
      <c r="H204" s="10"/>
      <c r="I204" s="10"/>
      <c r="J204" s="10"/>
    </row>
    <row r="205" spans="1:10" ht="45" customHeight="1">
      <c r="A205" s="87">
        <v>203</v>
      </c>
      <c r="B205" s="111"/>
      <c r="C205" s="89"/>
      <c r="D205" s="90" t="e">
        <f t="shared" si="4"/>
        <v>#DIV/0!</v>
      </c>
      <c r="E205" s="10"/>
      <c r="F205" s="10"/>
      <c r="G205" s="10"/>
      <c r="H205" s="10"/>
      <c r="I205" s="10"/>
      <c r="J205" s="10"/>
    </row>
    <row r="206" spans="1:10" ht="45" customHeight="1">
      <c r="A206" s="87">
        <v>204</v>
      </c>
      <c r="B206" s="111"/>
      <c r="C206" s="89"/>
      <c r="D206" s="90" t="e">
        <f t="shared" si="4"/>
        <v>#DIV/0!</v>
      </c>
      <c r="E206" s="10"/>
      <c r="F206" s="10"/>
      <c r="G206" s="10"/>
      <c r="H206" s="10"/>
      <c r="I206" s="10"/>
      <c r="J206" s="10"/>
    </row>
    <row r="207" spans="1:10" ht="45" customHeight="1">
      <c r="A207" s="87">
        <v>205</v>
      </c>
      <c r="B207" s="111"/>
      <c r="C207" s="89"/>
      <c r="D207" s="90" t="e">
        <f t="shared" si="4"/>
        <v>#DIV/0!</v>
      </c>
      <c r="E207" s="10"/>
      <c r="F207" s="10"/>
      <c r="G207" s="10"/>
      <c r="H207" s="10"/>
      <c r="I207" s="10"/>
      <c r="J207" s="10"/>
    </row>
    <row r="208" spans="1:10" ht="45" customHeight="1">
      <c r="A208" s="87">
        <v>206</v>
      </c>
      <c r="B208" s="111"/>
      <c r="C208" s="89"/>
      <c r="D208" s="90" t="e">
        <f t="shared" si="4"/>
        <v>#DIV/0!</v>
      </c>
      <c r="E208" s="10"/>
      <c r="F208" s="10"/>
      <c r="G208" s="10"/>
      <c r="H208" s="10"/>
      <c r="I208" s="10"/>
      <c r="J208" s="10"/>
    </row>
    <row r="209" spans="1:10" ht="45" customHeight="1">
      <c r="A209" s="87">
        <v>207</v>
      </c>
      <c r="B209" s="111"/>
      <c r="C209" s="89"/>
      <c r="D209" s="90" t="e">
        <f t="shared" si="4"/>
        <v>#DIV/0!</v>
      </c>
      <c r="E209" s="10"/>
      <c r="F209" s="10"/>
      <c r="G209" s="10"/>
      <c r="H209" s="10"/>
      <c r="I209" s="10"/>
      <c r="J209" s="10"/>
    </row>
    <row r="210" spans="1:10" ht="45" customHeight="1">
      <c r="A210" s="87">
        <v>208</v>
      </c>
      <c r="B210" s="111"/>
      <c r="C210" s="89"/>
      <c r="D210" s="90" t="e">
        <f t="shared" si="4"/>
        <v>#DIV/0!</v>
      </c>
      <c r="E210" s="10"/>
      <c r="F210" s="10"/>
      <c r="G210" s="10"/>
      <c r="H210" s="10"/>
      <c r="I210" s="10"/>
      <c r="J210" s="10"/>
    </row>
    <row r="211" spans="1:10" ht="45" customHeight="1">
      <c r="A211" s="87">
        <v>209</v>
      </c>
      <c r="B211" s="111"/>
      <c r="C211" s="89"/>
      <c r="D211" s="90" t="e">
        <f t="shared" si="4"/>
        <v>#DIV/0!</v>
      </c>
      <c r="E211" s="10"/>
      <c r="F211" s="10"/>
      <c r="G211" s="10"/>
      <c r="H211" s="10"/>
      <c r="I211" s="10"/>
      <c r="J211" s="10"/>
    </row>
    <row r="212" spans="1:10" ht="45" customHeight="1">
      <c r="A212" s="87">
        <v>210</v>
      </c>
      <c r="B212" s="111"/>
      <c r="C212" s="89"/>
      <c r="D212" s="90" t="e">
        <f t="shared" si="4"/>
        <v>#DIV/0!</v>
      </c>
      <c r="E212" s="10"/>
      <c r="F212" s="10"/>
      <c r="G212" s="10"/>
      <c r="H212" s="10"/>
      <c r="I212" s="10"/>
      <c r="J212" s="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Sebastian</dc:creator>
  <cp:keywords/>
  <dc:description/>
  <cp:lastModifiedBy>Juan Manuel</cp:lastModifiedBy>
  <cp:lastPrinted>2015-02-21T17:00:59Z</cp:lastPrinted>
  <dcterms:created xsi:type="dcterms:W3CDTF">2007-05-03T12:31:54Z</dcterms:created>
  <dcterms:modified xsi:type="dcterms:W3CDTF">2023-08-28T01:41:48Z</dcterms:modified>
  <cp:category/>
  <cp:version/>
  <cp:contentType/>
  <cp:contentStatus/>
</cp:coreProperties>
</file>