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Gustavo\NO BORRAR\Transporte 2024\Unidad 3\TP Unidad 3-2023\"/>
    </mc:Choice>
  </mc:AlternateContent>
  <xr:revisionPtr revIDLastSave="0" documentId="13_ncr:1_{FDCF6642-ECAD-4CAB-967E-73DAB9D834B5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Ezquiaga" sheetId="1" r:id="rId1"/>
    <sheet name="Buses" sheetId="4" r:id="rId2"/>
    <sheet name="LRT (tranvías)" sheetId="2" r:id="rId3"/>
    <sheet name="Metro" sheetId="3" r:id="rId4"/>
    <sheet name="Velocidades" sheetId="5" r:id="rId5"/>
    <sheet name="Capacidades y otros datos" sheetId="6" r:id="rId6"/>
  </sheets>
  <definedNames>
    <definedName name="_ftn1" localSheetId="0">Ezquiaga!$B$11</definedName>
    <definedName name="_ftn2" localSheetId="0">Ezquiaga!$B$12</definedName>
    <definedName name="_ftn3" localSheetId="0">Ezquiaga!$B$13</definedName>
    <definedName name="_ftnref1" localSheetId="0">Ezquiaga!$F$7</definedName>
    <definedName name="_ftnref2" localSheetId="0">Ezquiaga!$B$9</definedName>
    <definedName name="_ftnref3" localSheetId="0">Ezquiaga!$B$10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G10" i="3"/>
  <c r="H13" i="3"/>
  <c r="G13" i="3"/>
  <c r="G14" i="3"/>
  <c r="H14" i="3"/>
  <c r="H11" i="3"/>
  <c r="H9" i="3"/>
  <c r="H12" i="3"/>
  <c r="G12" i="3"/>
  <c r="G11" i="3"/>
  <c r="G9" i="3"/>
  <c r="G6" i="3"/>
  <c r="G7" i="3"/>
  <c r="G8" i="3"/>
  <c r="G5" i="3"/>
  <c r="H5" i="3"/>
  <c r="H7" i="3"/>
  <c r="H8" i="3"/>
  <c r="H6" i="3"/>
  <c r="E10" i="2" l="1"/>
  <c r="E9" i="2"/>
  <c r="E8" i="2"/>
  <c r="E7" i="2"/>
</calcChain>
</file>

<file path=xl/sharedStrings.xml><?xml version="1.0" encoding="utf-8"?>
<sst xmlns="http://schemas.openxmlformats.org/spreadsheetml/2006/main" count="218" uniqueCount="119">
  <si>
    <t>Velocidad (Km/H)</t>
  </si>
  <si>
    <t>Intervalo Mínimo (Minutos)</t>
  </si>
  <si>
    <t>Nº Pasajeros/Hora /Sentido</t>
  </si>
  <si>
    <t>Máxima</t>
  </si>
  <si>
    <t>Comercial</t>
  </si>
  <si>
    <t>Hora Pico</t>
  </si>
  <si>
    <t>Hora Valle (Línea Simple)</t>
  </si>
  <si>
    <t>10.000 - 70.000</t>
  </si>
  <si>
    <t>80 - 130</t>
  </si>
  <si>
    <t>40 - 80</t>
  </si>
  <si>
    <t>30 - 45</t>
  </si>
  <si>
    <t>metro convencional</t>
  </si>
  <si>
    <t>20.000 - 80.000</t>
  </si>
  <si>
    <t>80 - 100</t>
  </si>
  <si>
    <t>25 - 60</t>
  </si>
  <si>
    <r>
      <t>3</t>
    </r>
    <r>
      <rPr>
        <vertAlign val="superscript"/>
        <sz val="11"/>
        <color rgb="FF000000"/>
        <rFont val="Arial"/>
        <family val="2"/>
      </rPr>
      <t>[1]</t>
    </r>
    <r>
      <rPr>
        <sz val="11"/>
        <color rgb="FF000000"/>
        <rFont val="Arial"/>
        <family val="2"/>
      </rPr>
      <t xml:space="preserve"> - 6</t>
    </r>
  </si>
  <si>
    <t>tranvía - metro ligero</t>
  </si>
  <si>
    <t>6.000 - 40.000</t>
  </si>
  <si>
    <t>60 - 120</t>
  </si>
  <si>
    <t>18 - 40</t>
  </si>
  <si>
    <t>3.000 - 20.000</t>
  </si>
  <si>
    <t>15 - 30</t>
  </si>
  <si>
    <t>2..400 - 8.000</t>
  </si>
  <si>
    <t>[1] Con señalización ATP, ATO o CBTC puede tener un intervalo mínimo de 1.5 minutos</t>
  </si>
  <si>
    <t xml:space="preserve">[2] Capacidad referida a BRT de un carril con doble carril y sobrepaso de vehículos puede alcanzar los 45.000 pasajeros por hora y sentido. BRT, a diferencia de troncal, cuenta con prioridad de paso total. </t>
  </si>
  <si>
    <t xml:space="preserve">[3] Los valores corresponden a cierta gestión del tránsito vehicular: regulación semafórica, paradores suficientemente espaciados, optimización de su competitividad con el resto de modos motorizados con los que comparte calzada, etc. </t>
  </si>
  <si>
    <t>tren de cercanías</t>
  </si>
  <si>
    <t>10 - 15</t>
  </si>
  <si>
    <t>3 - 10</t>
  </si>
  <si>
    <t>12 - 15</t>
  </si>
  <si>
    <t>10 - 20</t>
  </si>
  <si>
    <t>15 -30</t>
  </si>
  <si>
    <r>
      <t>BRT / Troncal</t>
    </r>
    <r>
      <rPr>
        <b/>
        <u/>
        <vertAlign val="superscript"/>
        <sz val="11"/>
        <rFont val="Calibri"/>
        <family val="2"/>
        <scheme val="minor"/>
      </rPr>
      <t>[2]</t>
    </r>
  </si>
  <si>
    <r>
      <t>Colectivos</t>
    </r>
    <r>
      <rPr>
        <b/>
        <u/>
        <vertAlign val="superscript"/>
        <sz val="11"/>
        <rFont val="Calibri"/>
        <family val="2"/>
        <scheme val="minor"/>
      </rPr>
      <t>[3]</t>
    </r>
  </si>
  <si>
    <t>Fuente: Desarrollo Urbano y Transporte - Ezquiaga Arquitectura Sociedad y territorio</t>
  </si>
  <si>
    <t>Niza</t>
  </si>
  <si>
    <t>Marca</t>
  </si>
  <si>
    <t>Ciudad</t>
  </si>
  <si>
    <t>Largo (m)</t>
  </si>
  <si>
    <t>Alstom - Citadis 302</t>
  </si>
  <si>
    <t>Capacidad (pax)</t>
  </si>
  <si>
    <t>Tipo</t>
  </si>
  <si>
    <t>Piso bajo</t>
  </si>
  <si>
    <t>Piso bajo - 5 modulos</t>
  </si>
  <si>
    <t>METRO</t>
  </si>
  <si>
    <t>Siemens - Avanto 670</t>
  </si>
  <si>
    <t>Paris - L4</t>
  </si>
  <si>
    <t>Barcelona</t>
  </si>
  <si>
    <t>Alstom - Citadis Dualis</t>
  </si>
  <si>
    <t>Piso bajo - 4 modulos</t>
  </si>
  <si>
    <t>4 puertas</t>
  </si>
  <si>
    <t>5 puertas</t>
  </si>
  <si>
    <t>6 puertas</t>
  </si>
  <si>
    <t>Observaciones</t>
  </si>
  <si>
    <t>Alstom - Citadis Spirit</t>
  </si>
  <si>
    <t>Piso bajo - 3 modulos</t>
  </si>
  <si>
    <t>7 puertas</t>
  </si>
  <si>
    <t>Se pueden acoplar módulos de la misma marca y tipo</t>
  </si>
  <si>
    <t>Volvo - 7300 Articulado</t>
  </si>
  <si>
    <t>Bogotá</t>
  </si>
  <si>
    <t>Volvo - 7300 Bi Articulado</t>
  </si>
  <si>
    <t>Piso alto - 1m</t>
  </si>
  <si>
    <t>Parador especial a 1 m</t>
  </si>
  <si>
    <t>Argentina</t>
  </si>
  <si>
    <t>Bus urbano común</t>
  </si>
  <si>
    <t>Bus urbano articulado</t>
  </si>
  <si>
    <t>Volvo - B290R</t>
  </si>
  <si>
    <t>Bus urbano bi-articulado</t>
  </si>
  <si>
    <t>Volvo - B360S</t>
  </si>
  <si>
    <t>Metalpar - Tronador</t>
  </si>
  <si>
    <t>Italbus</t>
  </si>
  <si>
    <t>Materfer</t>
  </si>
  <si>
    <t>BUSES</t>
  </si>
  <si>
    <t>Mexico</t>
  </si>
  <si>
    <t>Formación de</t>
  </si>
  <si>
    <t>Longitud unidad (m)</t>
  </si>
  <si>
    <t>Longitud Total (m)</t>
  </si>
  <si>
    <t>Bombardier</t>
  </si>
  <si>
    <t>Capacidad unidad (pax)</t>
  </si>
  <si>
    <t>Panamá</t>
  </si>
  <si>
    <t>Alstom</t>
  </si>
  <si>
    <t>CAF</t>
  </si>
  <si>
    <t>Medellín</t>
  </si>
  <si>
    <t>Capacidad total (pax)</t>
  </si>
  <si>
    <t>BRT / Troncal</t>
  </si>
  <si>
    <t>Metro convencional</t>
  </si>
  <si>
    <t>Medios</t>
  </si>
  <si>
    <t>Colectivos tránsito mixto</t>
  </si>
  <si>
    <t>Italbus OF1724</t>
  </si>
  <si>
    <t>Metalpar OH1621</t>
  </si>
  <si>
    <t>Metalpar O500U</t>
  </si>
  <si>
    <t>NuovoBus OF1621</t>
  </si>
  <si>
    <t>NuovoBus OH1621</t>
  </si>
  <si>
    <t>NuovoBus OH1721</t>
  </si>
  <si>
    <t>capacidad de andénes</t>
  </si>
  <si>
    <t>coordinación de semáforos</t>
  </si>
  <si>
    <t>derecho de vía</t>
  </si>
  <si>
    <t>separación entre estaciones o paradas de buses</t>
  </si>
  <si>
    <t>pendientes</t>
  </si>
  <si>
    <t>etc</t>
  </si>
  <si>
    <t>congestión en calles, LRT, tranvías (caso de buses)</t>
  </si>
  <si>
    <t>LRT - TRANVIAS</t>
  </si>
  <si>
    <t>NO necesariamente un carril semiexclusivo debe cubrir toda la traza de la ruta, caso de calle San Martín, se utiliza en tramos congestionados.</t>
  </si>
  <si>
    <t>Distinto es un BRT de piso alto, el cual NO puede operar fuera de la infraestructura dedidaca al mismo</t>
  </si>
  <si>
    <t>Velocidad Comercial (km/h) (medias sugeridas)</t>
  </si>
  <si>
    <t>Las velocidades son orientativas puediendo variar conforme a:</t>
  </si>
  <si>
    <t>Minibus</t>
  </si>
  <si>
    <t>Mercedes Benz – BMO 688 Versión 915</t>
  </si>
  <si>
    <t>Mercedes Benz – Sprinter City 75</t>
  </si>
  <si>
    <t>Pueden buscar otras marcas y modelos</t>
  </si>
  <si>
    <t>Tranvía - metro ligero (LRT)</t>
  </si>
  <si>
    <t>Zona urbana de alta densidad</t>
  </si>
  <si>
    <t>Colectivos carril exclusivo</t>
  </si>
  <si>
    <t>Carril exclusivo en zonas de alta congestión</t>
  </si>
  <si>
    <t>CAF - URBOS 100</t>
  </si>
  <si>
    <t>Piso bajo - 7 modulos</t>
  </si>
  <si>
    <t>Piso bajo - 9 modulos</t>
  </si>
  <si>
    <t>CAF - URBOS 70</t>
  </si>
  <si>
    <t>CAF - URBOS AXL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</si>
</sst>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&quot;unidades&quot;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rgb="FF000000"/>
      <name val="Arial"/>
      <family val="2"/>
    </font>
    <font>
      <u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b/>
      <u/>
      <sz val="11"/>
      <name val="Calibri"/>
      <family val="2"/>
      <scheme val="minor"/>
    </font>
    <font>
      <b/>
      <u/>
      <vertAlign val="superscript"/>
      <sz val="11"/>
      <name val="Calibri"/>
      <family val="2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/>
    </xf>
    <xf numFmtId="0" fontId="12" fillId="2" borderId="1" xfId="1" applyFont="1" applyFill="1" applyBorder="1" applyAlignment="1">
      <alignment horizontal="justify" vertical="center"/>
    </xf>
    <xf numFmtId="0" fontId="12" fillId="0" borderId="1" xfId="1" applyFont="1" applyBorder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9" xfId="0" applyFont="1" applyBorder="1"/>
    <xf numFmtId="0" fontId="9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indent="2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49" fontId="21" fillId="3" borderId="6" xfId="0" applyNumberFormat="1" applyFont="1" applyFill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1" fillId="3" borderId="11" xfId="0" applyNumberFormat="1" applyFont="1" applyFill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17" fillId="0" borderId="7" xfId="0" applyFont="1" applyBorder="1" applyAlignment="1">
      <alignment vertical="center"/>
    </xf>
    <xf numFmtId="1" fontId="17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49" fontId="22" fillId="4" borderId="19" xfId="0" applyNumberFormat="1" applyFont="1" applyFill="1" applyBorder="1" applyAlignment="1">
      <alignment horizontal="left" vertical="center"/>
    </xf>
    <xf numFmtId="165" fontId="17" fillId="0" borderId="18" xfId="0" applyNumberFormat="1" applyFont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left" vertical="center"/>
    </xf>
    <xf numFmtId="165" fontId="17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9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1" fontId="2" fillId="5" borderId="5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0" fontId="1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1" fontId="2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1" fillId="5" borderId="1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628650</xdr:colOff>
      <xdr:row>19</xdr:row>
      <xdr:rowOff>38100</xdr:rowOff>
    </xdr:from>
    <xdr:to>
      <xdr:col>19</xdr:col>
      <xdr:colOff>343711</xdr:colOff>
      <xdr:row>46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48650" y="3657600"/>
          <a:ext cx="6573061" cy="5105400"/>
        </a:xfrm>
        <a:prstGeom prst="rect">
          <a:avLst/>
        </a:prstGeom>
      </xdr:spPr>
    </xdr:pic>
    <xdr:clientData/>
  </xdr:twoCellAnchor>
  <xdr:twoCellAnchor editAs="oneCell">
    <xdr:from>
      <xdr:col>10</xdr:col>
      <xdr:colOff>742950</xdr:colOff>
      <xdr:row>5</xdr:row>
      <xdr:rowOff>19050</xdr:rowOff>
    </xdr:from>
    <xdr:to>
      <xdr:col>18</xdr:col>
      <xdr:colOff>485776</xdr:colOff>
      <xdr:row>19</xdr:row>
      <xdr:rowOff>173995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62950" y="971550"/>
          <a:ext cx="5838826" cy="282194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0</xdr:col>
      <xdr:colOff>581025</xdr:colOff>
      <xdr:row>4</xdr:row>
      <xdr:rowOff>180975</xdr:rowOff>
    </xdr:from>
    <xdr:to>
      <xdr:col>10</xdr:col>
      <xdr:colOff>3277</xdr:colOff>
      <xdr:row>29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1025" y="942975"/>
          <a:ext cx="7042252" cy="4743450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20"/>
  <sheetViews>
    <sheetView showGridLines="0" workbookViewId="0">
      <selection activeCell="B3" sqref="B3:G14"/>
    </sheetView>
  </sheetViews>
  <sheetFormatPr baseColWidth="10" defaultColWidth="11.42578125" defaultRowHeight="15" x14ac:dyDescent="0.25"/>
  <cols>
    <col min="1" max="1" width="11.42578125" style="18"/>
    <col min="2" max="2" width="24.140625" style="18" customWidth="1"/>
    <col min="3" max="3" width="21.42578125" style="18" customWidth="1"/>
    <col min="4" max="5" width="12" style="18" customWidth="1"/>
    <col min="6" max="6" width="15.140625" style="18" customWidth="1"/>
    <col min="7" max="7" width="14.85546875" style="18" customWidth="1"/>
    <col min="8" max="16384" width="11.42578125" style="18"/>
  </cols>
  <sheetData>
    <row r="4" spans="2:8" ht="24.75" customHeight="1" x14ac:dyDescent="0.25">
      <c r="D4" s="137" t="s">
        <v>0</v>
      </c>
      <c r="E4" s="137"/>
      <c r="F4" s="138" t="s">
        <v>1</v>
      </c>
      <c r="G4" s="138"/>
    </row>
    <row r="5" spans="2:8" ht="28.5" x14ac:dyDescent="0.25">
      <c r="B5" s="19"/>
      <c r="C5" s="2" t="s">
        <v>2</v>
      </c>
      <c r="D5" s="3" t="s">
        <v>3</v>
      </c>
      <c r="E5" s="4" t="s">
        <v>4</v>
      </c>
      <c r="F5" s="4" t="s">
        <v>5</v>
      </c>
      <c r="G5" s="12" t="s">
        <v>6</v>
      </c>
    </row>
    <row r="6" spans="2:8" ht="21" customHeight="1" x14ac:dyDescent="0.25">
      <c r="B6" s="13" t="s">
        <v>26</v>
      </c>
      <c r="C6" s="5" t="s">
        <v>7</v>
      </c>
      <c r="D6" s="5" t="s">
        <v>8</v>
      </c>
      <c r="E6" s="5" t="s">
        <v>9</v>
      </c>
      <c r="F6" s="5" t="s">
        <v>31</v>
      </c>
      <c r="G6" s="5" t="s">
        <v>10</v>
      </c>
    </row>
    <row r="7" spans="2:8" ht="21" customHeight="1" x14ac:dyDescent="0.25">
      <c r="B7" s="14" t="s">
        <v>11</v>
      </c>
      <c r="C7" s="6" t="s">
        <v>12</v>
      </c>
      <c r="D7" s="6" t="s">
        <v>13</v>
      </c>
      <c r="E7" s="6" t="s">
        <v>14</v>
      </c>
      <c r="F7" s="6" t="s">
        <v>15</v>
      </c>
      <c r="G7" s="9" t="s">
        <v>27</v>
      </c>
    </row>
    <row r="8" spans="2:8" ht="21" customHeight="1" x14ac:dyDescent="0.25">
      <c r="B8" s="13" t="s">
        <v>16</v>
      </c>
      <c r="C8" s="5" t="s">
        <v>17</v>
      </c>
      <c r="D8" s="5" t="s">
        <v>18</v>
      </c>
      <c r="E8" s="5" t="s">
        <v>19</v>
      </c>
      <c r="F8" s="10" t="s">
        <v>28</v>
      </c>
      <c r="G8" s="10" t="s">
        <v>29</v>
      </c>
    </row>
    <row r="9" spans="2:8" ht="21" customHeight="1" x14ac:dyDescent="0.25">
      <c r="B9" s="15" t="s">
        <v>32</v>
      </c>
      <c r="C9" s="7" t="s">
        <v>20</v>
      </c>
      <c r="D9" s="7" t="s">
        <v>9</v>
      </c>
      <c r="E9" s="7" t="s">
        <v>21</v>
      </c>
      <c r="F9" s="11" t="s">
        <v>28</v>
      </c>
      <c r="G9" s="11" t="s">
        <v>29</v>
      </c>
      <c r="H9" s="20"/>
    </row>
    <row r="10" spans="2:8" ht="21" customHeight="1" x14ac:dyDescent="0.25">
      <c r="B10" s="16" t="s">
        <v>33</v>
      </c>
      <c r="C10" s="8" t="s">
        <v>22</v>
      </c>
      <c r="D10" s="8" t="s">
        <v>9</v>
      </c>
      <c r="E10" s="10" t="s">
        <v>30</v>
      </c>
      <c r="F10" s="10" t="s">
        <v>28</v>
      </c>
      <c r="G10" s="10" t="s">
        <v>29</v>
      </c>
      <c r="H10" s="20"/>
    </row>
    <row r="11" spans="2:8" ht="18" customHeight="1" x14ac:dyDescent="0.25">
      <c r="B11" s="139" t="s">
        <v>23</v>
      </c>
      <c r="C11" s="139"/>
      <c r="D11" s="139"/>
      <c r="E11" s="139"/>
      <c r="F11" s="139"/>
      <c r="G11" s="139"/>
      <c r="H11" s="20"/>
    </row>
    <row r="12" spans="2:8" ht="18" customHeight="1" x14ac:dyDescent="0.25">
      <c r="B12" s="139" t="s">
        <v>24</v>
      </c>
      <c r="C12" s="139"/>
      <c r="D12" s="139"/>
      <c r="E12" s="139"/>
      <c r="F12" s="139"/>
      <c r="G12" s="139"/>
      <c r="H12" s="20"/>
    </row>
    <row r="13" spans="2:8" ht="18" customHeight="1" x14ac:dyDescent="0.25">
      <c r="B13" s="139" t="s">
        <v>25</v>
      </c>
      <c r="C13" s="139"/>
      <c r="D13" s="139"/>
      <c r="E13" s="139"/>
      <c r="F13" s="139"/>
      <c r="G13" s="139"/>
      <c r="H13" s="20"/>
    </row>
    <row r="14" spans="2:8" x14ac:dyDescent="0.25">
      <c r="B14" s="21" t="s">
        <v>34</v>
      </c>
      <c r="C14" s="21"/>
      <c r="D14" s="21"/>
      <c r="E14" s="21"/>
      <c r="F14" s="21"/>
      <c r="G14" s="21"/>
      <c r="H14" s="20"/>
    </row>
    <row r="15" spans="2:8" x14ac:dyDescent="0.25">
      <c r="B15" s="21"/>
      <c r="C15" s="21"/>
      <c r="D15" s="21"/>
      <c r="E15" s="21"/>
      <c r="F15" s="21"/>
      <c r="G15" s="21"/>
      <c r="H15" s="20"/>
    </row>
    <row r="16" spans="2:8" x14ac:dyDescent="0.25">
      <c r="B16" s="20"/>
      <c r="C16" s="21"/>
      <c r="D16" s="20"/>
      <c r="E16" s="20"/>
      <c r="F16" s="20"/>
      <c r="G16" s="20"/>
      <c r="H16" s="20"/>
    </row>
    <row r="17" spans="8:8" x14ac:dyDescent="0.25">
      <c r="H17" s="20"/>
    </row>
    <row r="18" spans="8:8" x14ac:dyDescent="0.25">
      <c r="H18" s="20"/>
    </row>
    <row r="19" spans="8:8" ht="27.75" customHeight="1" x14ac:dyDescent="0.25">
      <c r="H19" s="20"/>
    </row>
    <row r="20" spans="8:8" x14ac:dyDescent="0.25">
      <c r="H20" s="20"/>
    </row>
  </sheetData>
  <mergeCells count="5">
    <mergeCell ref="D4:E4"/>
    <mergeCell ref="F4:G4"/>
    <mergeCell ref="B11:G11"/>
    <mergeCell ref="B12:G12"/>
    <mergeCell ref="B13:G13"/>
  </mergeCells>
  <hyperlinks>
    <hyperlink ref="F7" location="_ftn1" display="_ftn1" xr:uid="{00000000-0004-0000-0000-000000000000}"/>
    <hyperlink ref="B9" location="_ftn2" display="_ftn2" xr:uid="{00000000-0004-0000-0000-000001000000}"/>
    <hyperlink ref="B10" location="_ftn3" display="_ftn3" xr:uid="{00000000-0004-0000-0000-000002000000}"/>
    <hyperlink ref="B11" location="_ftnref1" display="_ftnref1" xr:uid="{00000000-0004-0000-0000-000003000000}"/>
    <hyperlink ref="B12" location="_ftnref2" display="_ftnref2" xr:uid="{00000000-0004-0000-0000-000004000000}"/>
    <hyperlink ref="B13" location="_ftnref3" display="_ftnref3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20"/>
  <sheetViews>
    <sheetView showGridLines="0" zoomScale="115" zoomScaleNormal="115" workbookViewId="0">
      <selection activeCell="H24" sqref="H24"/>
    </sheetView>
  </sheetViews>
  <sheetFormatPr baseColWidth="10" defaultColWidth="11.42578125" defaultRowHeight="15" x14ac:dyDescent="0.25"/>
  <cols>
    <col min="1" max="1" width="11.42578125" style="18"/>
    <col min="2" max="2" width="42.42578125" style="18" bestFit="1" customWidth="1"/>
    <col min="3" max="3" width="14.28515625" style="1" customWidth="1"/>
    <col min="4" max="4" width="11.85546875" style="1" customWidth="1"/>
    <col min="5" max="5" width="17.7109375" style="1" customWidth="1"/>
    <col min="6" max="6" width="21" style="1" customWidth="1"/>
    <col min="7" max="7" width="31" style="17" customWidth="1"/>
    <col min="8" max="16384" width="11.42578125" style="18"/>
  </cols>
  <sheetData>
    <row r="2" spans="2:7" ht="18" x14ac:dyDescent="0.25">
      <c r="B2" s="27" t="s">
        <v>72</v>
      </c>
      <c r="C2" s="22"/>
      <c r="D2" s="22"/>
      <c r="E2" s="22"/>
      <c r="F2" s="22"/>
    </row>
    <row r="3" spans="2:7" ht="38.25" customHeight="1" thickBot="1" x14ac:dyDescent="0.3">
      <c r="B3" s="79" t="s">
        <v>36</v>
      </c>
      <c r="C3" s="79" t="s">
        <v>37</v>
      </c>
      <c r="D3" s="80" t="s">
        <v>38</v>
      </c>
      <c r="E3" s="98" t="s">
        <v>40</v>
      </c>
      <c r="F3" s="99" t="s">
        <v>41</v>
      </c>
      <c r="G3" s="81" t="s">
        <v>53</v>
      </c>
    </row>
    <row r="4" spans="2:7" ht="21" customHeight="1" x14ac:dyDescent="0.25">
      <c r="B4" s="82" t="s">
        <v>58</v>
      </c>
      <c r="C4" s="83" t="s">
        <v>59</v>
      </c>
      <c r="D4" s="83">
        <v>18</v>
      </c>
      <c r="E4" s="84">
        <v>160</v>
      </c>
      <c r="F4" s="103" t="s">
        <v>61</v>
      </c>
      <c r="G4" s="85" t="s">
        <v>62</v>
      </c>
    </row>
    <row r="5" spans="2:7" ht="21" customHeight="1" thickBot="1" x14ac:dyDescent="0.3">
      <c r="B5" s="86" t="s">
        <v>60</v>
      </c>
      <c r="C5" s="87" t="s">
        <v>59</v>
      </c>
      <c r="D5" s="88">
        <v>25</v>
      </c>
      <c r="E5" s="89">
        <v>240</v>
      </c>
      <c r="F5" s="104" t="s">
        <v>61</v>
      </c>
      <c r="G5" s="90" t="s">
        <v>62</v>
      </c>
    </row>
    <row r="6" spans="2:7" ht="21" customHeight="1" x14ac:dyDescent="0.25">
      <c r="B6" s="107" t="s">
        <v>107</v>
      </c>
      <c r="C6" s="83" t="s">
        <v>63</v>
      </c>
      <c r="D6" s="117">
        <v>7.7</v>
      </c>
      <c r="E6" s="108">
        <v>24</v>
      </c>
      <c r="F6" s="114"/>
      <c r="G6" s="116" t="s">
        <v>106</v>
      </c>
    </row>
    <row r="7" spans="2:7" ht="21" customHeight="1" x14ac:dyDescent="0.25">
      <c r="B7" s="93" t="s">
        <v>108</v>
      </c>
      <c r="C7" s="110" t="s">
        <v>63</v>
      </c>
      <c r="D7" s="119">
        <v>8.1999999999999993</v>
      </c>
      <c r="E7" s="95">
        <v>26</v>
      </c>
      <c r="F7" s="115"/>
      <c r="G7" s="118" t="s">
        <v>106</v>
      </c>
    </row>
    <row r="8" spans="2:7" ht="21" customHeight="1" x14ac:dyDescent="0.25">
      <c r="B8" s="109" t="s">
        <v>71</v>
      </c>
      <c r="C8" s="110" t="s">
        <v>63</v>
      </c>
      <c r="D8" s="110">
        <v>11</v>
      </c>
      <c r="E8" s="111">
        <v>70</v>
      </c>
      <c r="F8" s="112"/>
      <c r="G8" s="113" t="s">
        <v>64</v>
      </c>
    </row>
    <row r="9" spans="2:7" ht="21" customHeight="1" x14ac:dyDescent="0.25">
      <c r="B9" s="91" t="s">
        <v>89</v>
      </c>
      <c r="C9" s="72" t="s">
        <v>63</v>
      </c>
      <c r="D9" s="72">
        <v>12</v>
      </c>
      <c r="E9" s="77">
        <v>75</v>
      </c>
      <c r="F9" s="100"/>
      <c r="G9" s="92" t="s">
        <v>64</v>
      </c>
    </row>
    <row r="10" spans="2:7" ht="21" customHeight="1" x14ac:dyDescent="0.25">
      <c r="B10" s="91" t="s">
        <v>90</v>
      </c>
      <c r="C10" s="72" t="s">
        <v>63</v>
      </c>
      <c r="D10" s="72">
        <v>12</v>
      </c>
      <c r="E10" s="77">
        <v>80</v>
      </c>
      <c r="F10" s="100"/>
      <c r="G10" s="92" t="s">
        <v>64</v>
      </c>
    </row>
    <row r="11" spans="2:7" ht="21" customHeight="1" x14ac:dyDescent="0.25">
      <c r="B11" s="91" t="s">
        <v>88</v>
      </c>
      <c r="C11" s="72" t="s">
        <v>63</v>
      </c>
      <c r="D11" s="72">
        <v>12</v>
      </c>
      <c r="E11" s="77">
        <v>90</v>
      </c>
      <c r="F11" s="100"/>
      <c r="G11" s="92" t="s">
        <v>64</v>
      </c>
    </row>
    <row r="12" spans="2:7" ht="21" customHeight="1" x14ac:dyDescent="0.25">
      <c r="B12" s="91" t="s">
        <v>91</v>
      </c>
      <c r="C12" s="72" t="s">
        <v>63</v>
      </c>
      <c r="D12" s="72">
        <v>11.6</v>
      </c>
      <c r="E12" s="77">
        <v>60</v>
      </c>
      <c r="F12" s="100"/>
      <c r="G12" s="92" t="s">
        <v>64</v>
      </c>
    </row>
    <row r="13" spans="2:7" ht="21" customHeight="1" x14ac:dyDescent="0.25">
      <c r="B13" s="91" t="s">
        <v>93</v>
      </c>
      <c r="C13" s="72" t="s">
        <v>63</v>
      </c>
      <c r="D13" s="72">
        <v>11.6</v>
      </c>
      <c r="E13" s="77">
        <v>65</v>
      </c>
      <c r="F13" s="100"/>
      <c r="G13" s="92" t="s">
        <v>64</v>
      </c>
    </row>
    <row r="14" spans="2:7" ht="21" customHeight="1" x14ac:dyDescent="0.25">
      <c r="B14" s="91" t="s">
        <v>92</v>
      </c>
      <c r="C14" s="72" t="s">
        <v>63</v>
      </c>
      <c r="D14" s="72">
        <v>11.6</v>
      </c>
      <c r="E14" s="77">
        <v>75</v>
      </c>
      <c r="F14" s="100"/>
      <c r="G14" s="92" t="s">
        <v>64</v>
      </c>
    </row>
    <row r="15" spans="2:7" ht="21" customHeight="1" x14ac:dyDescent="0.25">
      <c r="B15" s="93" t="s">
        <v>66</v>
      </c>
      <c r="C15" s="72" t="s">
        <v>63</v>
      </c>
      <c r="D15" s="94">
        <v>13</v>
      </c>
      <c r="E15" s="95">
        <v>100</v>
      </c>
      <c r="F15" s="100" t="s">
        <v>42</v>
      </c>
      <c r="G15" s="92" t="s">
        <v>64</v>
      </c>
    </row>
    <row r="16" spans="2:7" ht="21" customHeight="1" x14ac:dyDescent="0.25">
      <c r="B16" s="91" t="s">
        <v>69</v>
      </c>
      <c r="C16" s="72" t="s">
        <v>63</v>
      </c>
      <c r="D16" s="72">
        <v>18</v>
      </c>
      <c r="E16" s="77">
        <v>120</v>
      </c>
      <c r="F16" s="100"/>
      <c r="G16" s="101" t="s">
        <v>65</v>
      </c>
    </row>
    <row r="17" spans="2:7" ht="21" customHeight="1" x14ac:dyDescent="0.25">
      <c r="B17" s="91" t="s">
        <v>70</v>
      </c>
      <c r="C17" s="72" t="s">
        <v>63</v>
      </c>
      <c r="D17" s="72">
        <v>19</v>
      </c>
      <c r="E17" s="77">
        <v>140</v>
      </c>
      <c r="F17" s="100"/>
      <c r="G17" s="101" t="s">
        <v>65</v>
      </c>
    </row>
    <row r="18" spans="2:7" ht="21" customHeight="1" thickBot="1" x14ac:dyDescent="0.3">
      <c r="B18" s="86" t="s">
        <v>68</v>
      </c>
      <c r="C18" s="96"/>
      <c r="D18" s="96">
        <v>28</v>
      </c>
      <c r="E18" s="97">
        <v>220</v>
      </c>
      <c r="F18" s="87" t="s">
        <v>42</v>
      </c>
      <c r="G18" s="102" t="s">
        <v>67</v>
      </c>
    </row>
    <row r="19" spans="2:7" ht="12.75" customHeight="1" x14ac:dyDescent="0.25">
      <c r="B19" s="1"/>
    </row>
    <row r="20" spans="2:7" x14ac:dyDescent="0.25">
      <c r="B20" s="120" t="s">
        <v>109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9"/>
  <sheetViews>
    <sheetView showGridLines="0" tabSelected="1" workbookViewId="0">
      <selection activeCell="K15" sqref="K15"/>
    </sheetView>
  </sheetViews>
  <sheetFormatPr baseColWidth="10" defaultRowHeight="15" x14ac:dyDescent="0.25"/>
  <cols>
    <col min="1" max="1" width="11.42578125" style="18"/>
    <col min="2" max="2" width="25.5703125" style="18" customWidth="1"/>
    <col min="3" max="3" width="11.28515625" style="18" customWidth="1"/>
    <col min="4" max="4" width="13.140625" style="18" customWidth="1"/>
    <col min="5" max="5" width="13.42578125" style="18" customWidth="1"/>
    <col min="6" max="6" width="26.140625" style="18" customWidth="1"/>
    <col min="7" max="7" width="19.28515625" style="1" customWidth="1"/>
    <col min="8" max="16384" width="11.42578125" style="18"/>
  </cols>
  <sheetData>
    <row r="2" spans="2:7" ht="18" x14ac:dyDescent="0.25">
      <c r="B2" s="27" t="s">
        <v>101</v>
      </c>
      <c r="C2" s="28"/>
      <c r="D2" s="28"/>
      <c r="E2" s="28"/>
      <c r="F2" s="28"/>
      <c r="G2" s="29"/>
    </row>
    <row r="3" spans="2:7" ht="30.75" thickBot="1" x14ac:dyDescent="0.3">
      <c r="B3" s="69" t="s">
        <v>36</v>
      </c>
      <c r="C3" s="69" t="s">
        <v>37</v>
      </c>
      <c r="D3" s="70" t="s">
        <v>38</v>
      </c>
      <c r="E3" s="70" t="s">
        <v>83</v>
      </c>
      <c r="F3" s="52" t="s">
        <v>41</v>
      </c>
      <c r="G3" s="69" t="s">
        <v>53</v>
      </c>
    </row>
    <row r="4" spans="2:7" ht="21" customHeight="1" x14ac:dyDescent="0.25">
      <c r="B4" s="32" t="s">
        <v>39</v>
      </c>
      <c r="C4" s="40" t="s">
        <v>35</v>
      </c>
      <c r="D4" s="41">
        <v>36</v>
      </c>
      <c r="E4" s="41">
        <v>300</v>
      </c>
      <c r="F4" s="33" t="s">
        <v>43</v>
      </c>
      <c r="G4" s="42" t="s">
        <v>52</v>
      </c>
    </row>
    <row r="5" spans="2:7" ht="21" customHeight="1" thickBot="1" x14ac:dyDescent="0.3">
      <c r="B5" s="37" t="s">
        <v>39</v>
      </c>
      <c r="C5" s="43" t="s">
        <v>47</v>
      </c>
      <c r="D5" s="105">
        <v>32.950000000000003</v>
      </c>
      <c r="E5" s="44">
        <v>294</v>
      </c>
      <c r="F5" s="38" t="s">
        <v>43</v>
      </c>
      <c r="G5" s="45" t="s">
        <v>52</v>
      </c>
    </row>
    <row r="6" spans="2:7" ht="21" customHeight="1" thickBot="1" x14ac:dyDescent="0.3">
      <c r="B6" s="124" t="s">
        <v>45</v>
      </c>
      <c r="C6" s="125" t="s">
        <v>46</v>
      </c>
      <c r="D6" s="126">
        <v>37</v>
      </c>
      <c r="E6" s="126">
        <v>242</v>
      </c>
      <c r="F6" s="46" t="s">
        <v>43</v>
      </c>
      <c r="G6" s="36" t="s">
        <v>51</v>
      </c>
    </row>
    <row r="7" spans="2:7" ht="21" customHeight="1" x14ac:dyDescent="0.25">
      <c r="B7" s="32" t="s">
        <v>48</v>
      </c>
      <c r="C7" s="127"/>
      <c r="D7" s="128">
        <v>42</v>
      </c>
      <c r="E7" s="128">
        <f>93+141</f>
        <v>234</v>
      </c>
      <c r="F7" s="33" t="s">
        <v>49</v>
      </c>
      <c r="G7" s="34" t="s">
        <v>50</v>
      </c>
    </row>
    <row r="8" spans="2:7" ht="21" customHeight="1" x14ac:dyDescent="0.25">
      <c r="B8" s="35" t="s">
        <v>48</v>
      </c>
      <c r="C8" s="129"/>
      <c r="D8" s="130">
        <v>42</v>
      </c>
      <c r="E8" s="130">
        <f>98+153</f>
        <v>251</v>
      </c>
      <c r="F8" s="23" t="s">
        <v>49</v>
      </c>
      <c r="G8" s="36" t="s">
        <v>50</v>
      </c>
    </row>
    <row r="9" spans="2:7" ht="21" customHeight="1" x14ac:dyDescent="0.25">
      <c r="B9" s="35" t="s">
        <v>48</v>
      </c>
      <c r="C9" s="129"/>
      <c r="D9" s="130">
        <v>42</v>
      </c>
      <c r="E9" s="130">
        <f>92+159</f>
        <v>251</v>
      </c>
      <c r="F9" s="23" t="s">
        <v>49</v>
      </c>
      <c r="G9" s="36" t="s">
        <v>51</v>
      </c>
    </row>
    <row r="10" spans="2:7" ht="21" customHeight="1" thickBot="1" x14ac:dyDescent="0.3">
      <c r="B10" s="37" t="s">
        <v>48</v>
      </c>
      <c r="C10" s="131"/>
      <c r="D10" s="132">
        <v>51.5</v>
      </c>
      <c r="E10" s="133">
        <f>176+116</f>
        <v>292</v>
      </c>
      <c r="F10" s="38" t="s">
        <v>43</v>
      </c>
      <c r="G10" s="39" t="s">
        <v>52</v>
      </c>
    </row>
    <row r="11" spans="2:7" ht="21" customHeight="1" x14ac:dyDescent="0.25">
      <c r="B11" s="32" t="s">
        <v>54</v>
      </c>
      <c r="C11" s="127"/>
      <c r="D11" s="134">
        <v>28</v>
      </c>
      <c r="E11" s="128">
        <v>175</v>
      </c>
      <c r="F11" s="33" t="s">
        <v>55</v>
      </c>
      <c r="G11" s="34" t="s">
        <v>50</v>
      </c>
    </row>
    <row r="12" spans="2:7" ht="21" customHeight="1" x14ac:dyDescent="0.25">
      <c r="B12" s="35" t="s">
        <v>54</v>
      </c>
      <c r="C12" s="129"/>
      <c r="D12" s="135">
        <v>30</v>
      </c>
      <c r="E12" s="130">
        <v>190</v>
      </c>
      <c r="F12" s="23" t="s">
        <v>55</v>
      </c>
      <c r="G12" s="36" t="s">
        <v>50</v>
      </c>
    </row>
    <row r="13" spans="2:7" ht="21" customHeight="1" x14ac:dyDescent="0.25">
      <c r="B13" s="35" t="s">
        <v>54</v>
      </c>
      <c r="C13" s="129"/>
      <c r="D13" s="135">
        <v>32</v>
      </c>
      <c r="E13" s="130">
        <v>230</v>
      </c>
      <c r="F13" s="23" t="s">
        <v>55</v>
      </c>
      <c r="G13" s="36" t="s">
        <v>51</v>
      </c>
    </row>
    <row r="14" spans="2:7" ht="21" customHeight="1" x14ac:dyDescent="0.25">
      <c r="B14" s="35" t="s">
        <v>54</v>
      </c>
      <c r="C14" s="129"/>
      <c r="D14" s="135">
        <v>37</v>
      </c>
      <c r="E14" s="130">
        <v>265</v>
      </c>
      <c r="F14" s="23" t="s">
        <v>55</v>
      </c>
      <c r="G14" s="36" t="s">
        <v>51</v>
      </c>
    </row>
    <row r="15" spans="2:7" ht="21" customHeight="1" x14ac:dyDescent="0.25">
      <c r="B15" s="35" t="s">
        <v>54</v>
      </c>
      <c r="C15" s="129"/>
      <c r="D15" s="135">
        <v>42</v>
      </c>
      <c r="E15" s="130">
        <v>280</v>
      </c>
      <c r="F15" s="23" t="s">
        <v>49</v>
      </c>
      <c r="G15" s="36" t="s">
        <v>56</v>
      </c>
    </row>
    <row r="16" spans="2:7" ht="21" customHeight="1" thickBot="1" x14ac:dyDescent="0.3">
      <c r="B16" s="37" t="s">
        <v>54</v>
      </c>
      <c r="C16" s="131"/>
      <c r="D16" s="132">
        <v>48</v>
      </c>
      <c r="E16" s="133">
        <v>340</v>
      </c>
      <c r="F16" s="38" t="s">
        <v>49</v>
      </c>
      <c r="G16" s="39" t="s">
        <v>56</v>
      </c>
    </row>
    <row r="17" spans="2:7" ht="21" customHeight="1" x14ac:dyDescent="0.25">
      <c r="B17" s="140" t="s">
        <v>114</v>
      </c>
      <c r="C17" s="141"/>
      <c r="D17" s="142"/>
      <c r="E17" s="143">
        <v>129</v>
      </c>
      <c r="F17" s="144" t="s">
        <v>55</v>
      </c>
      <c r="G17" s="145"/>
    </row>
    <row r="18" spans="2:7" ht="21" customHeight="1" x14ac:dyDescent="0.25">
      <c r="B18" s="146" t="s">
        <v>114</v>
      </c>
      <c r="C18" s="147"/>
      <c r="D18" s="148"/>
      <c r="E18" s="149">
        <v>221</v>
      </c>
      <c r="F18" s="150" t="s">
        <v>43</v>
      </c>
      <c r="G18" s="151"/>
    </row>
    <row r="19" spans="2:7" ht="21" customHeight="1" x14ac:dyDescent="0.25">
      <c r="B19" s="146" t="s">
        <v>114</v>
      </c>
      <c r="C19" s="147"/>
      <c r="D19" s="148"/>
      <c r="E19" s="149">
        <v>306</v>
      </c>
      <c r="F19" s="150" t="s">
        <v>115</v>
      </c>
      <c r="G19" s="151"/>
    </row>
    <row r="20" spans="2:7" ht="21" customHeight="1" x14ac:dyDescent="0.25">
      <c r="B20" s="146" t="s">
        <v>114</v>
      </c>
      <c r="C20" s="147"/>
      <c r="D20" s="148"/>
      <c r="E20" s="149">
        <v>397</v>
      </c>
      <c r="F20" s="150" t="s">
        <v>116</v>
      </c>
      <c r="G20" s="151"/>
    </row>
    <row r="21" spans="2:7" ht="21" customHeight="1" x14ac:dyDescent="0.25">
      <c r="B21" s="146" t="s">
        <v>117</v>
      </c>
      <c r="C21" s="147"/>
      <c r="D21" s="148"/>
      <c r="E21" s="149">
        <v>162</v>
      </c>
      <c r="F21" s="150" t="s">
        <v>55</v>
      </c>
      <c r="G21" s="151"/>
    </row>
    <row r="22" spans="2:7" ht="21" customHeight="1" x14ac:dyDescent="0.25">
      <c r="B22" s="146" t="s">
        <v>117</v>
      </c>
      <c r="C22" s="147"/>
      <c r="D22" s="148"/>
      <c r="E22" s="149">
        <v>251</v>
      </c>
      <c r="F22" s="150" t="s">
        <v>43</v>
      </c>
      <c r="G22" s="151"/>
    </row>
    <row r="23" spans="2:7" ht="21" customHeight="1" x14ac:dyDescent="0.25">
      <c r="B23" s="146" t="s">
        <v>117</v>
      </c>
      <c r="C23" s="147"/>
      <c r="D23" s="148"/>
      <c r="E23" s="149">
        <v>339</v>
      </c>
      <c r="F23" s="150" t="s">
        <v>115</v>
      </c>
      <c r="G23" s="151"/>
    </row>
    <row r="24" spans="2:7" ht="21" customHeight="1" x14ac:dyDescent="0.25">
      <c r="B24" s="146" t="s">
        <v>118</v>
      </c>
      <c r="C24" s="147"/>
      <c r="D24" s="148"/>
      <c r="E24" s="149">
        <v>187</v>
      </c>
      <c r="F24" s="150" t="s">
        <v>55</v>
      </c>
      <c r="G24" s="151"/>
    </row>
    <row r="25" spans="2:7" ht="21" customHeight="1" thickBot="1" x14ac:dyDescent="0.3">
      <c r="B25" s="152" t="s">
        <v>118</v>
      </c>
      <c r="C25" s="153"/>
      <c r="D25" s="154"/>
      <c r="E25" s="155">
        <v>256</v>
      </c>
      <c r="F25" s="156" t="s">
        <v>49</v>
      </c>
      <c r="G25" s="157"/>
    </row>
    <row r="26" spans="2:7" ht="18" customHeight="1" x14ac:dyDescent="0.25">
      <c r="B26" s="31" t="s">
        <v>57</v>
      </c>
      <c r="C26" s="136"/>
      <c r="D26" s="136"/>
      <c r="E26" s="136"/>
      <c r="F26" s="136"/>
      <c r="G26" s="29"/>
    </row>
    <row r="27" spans="2:7" x14ac:dyDescent="0.25">
      <c r="B27" s="120" t="s">
        <v>109</v>
      </c>
    </row>
    <row r="31" spans="2:7" x14ac:dyDescent="0.25">
      <c r="G31" s="18"/>
    </row>
    <row r="32" spans="2:7" x14ac:dyDescent="0.25">
      <c r="G32" s="18"/>
    </row>
    <row r="33" spans="7:7" x14ac:dyDescent="0.25">
      <c r="G33" s="18"/>
    </row>
    <row r="34" spans="7:7" x14ac:dyDescent="0.25">
      <c r="G34" s="18"/>
    </row>
    <row r="35" spans="7:7" x14ac:dyDescent="0.25">
      <c r="G35" s="18"/>
    </row>
    <row r="36" spans="7:7" x14ac:dyDescent="0.25">
      <c r="G36" s="18"/>
    </row>
    <row r="37" spans="7:7" x14ac:dyDescent="0.25">
      <c r="G37" s="18"/>
    </row>
    <row r="38" spans="7:7" x14ac:dyDescent="0.25">
      <c r="G38" s="18"/>
    </row>
    <row r="39" spans="7:7" x14ac:dyDescent="0.25">
      <c r="G39" s="1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18"/>
  <sheetViews>
    <sheetView showGridLines="0" zoomScale="110" zoomScaleNormal="110" workbookViewId="0">
      <selection activeCell="H10" sqref="H10"/>
    </sheetView>
  </sheetViews>
  <sheetFormatPr baseColWidth="10" defaultRowHeight="15" x14ac:dyDescent="0.25"/>
  <cols>
    <col min="2" max="2" width="22.5703125" customWidth="1"/>
    <col min="3" max="8" width="14.140625" customWidth="1"/>
  </cols>
  <sheetData>
    <row r="3" spans="2:11" ht="18" x14ac:dyDescent="0.25">
      <c r="B3" s="27" t="s">
        <v>44</v>
      </c>
      <c r="C3" s="28"/>
      <c r="D3" s="28"/>
      <c r="E3" s="28"/>
      <c r="F3" s="28"/>
      <c r="G3" s="28"/>
      <c r="H3" s="29"/>
      <c r="I3" s="30"/>
      <c r="J3" s="30"/>
      <c r="K3" s="30"/>
    </row>
    <row r="4" spans="2:11" ht="33" customHeight="1" thickBot="1" x14ac:dyDescent="0.3">
      <c r="B4" s="50" t="s">
        <v>36</v>
      </c>
      <c r="C4" s="50" t="s">
        <v>37</v>
      </c>
      <c r="D4" s="51" t="s">
        <v>78</v>
      </c>
      <c r="E4" s="51" t="s">
        <v>75</v>
      </c>
      <c r="F4" s="52" t="s">
        <v>74</v>
      </c>
      <c r="G4" s="70" t="s">
        <v>40</v>
      </c>
      <c r="H4" s="70" t="s">
        <v>76</v>
      </c>
      <c r="J4" s="30"/>
      <c r="K4" s="30"/>
    </row>
    <row r="5" spans="2:11" x14ac:dyDescent="0.25">
      <c r="B5" s="32" t="s">
        <v>77</v>
      </c>
      <c r="C5" s="40" t="s">
        <v>73</v>
      </c>
      <c r="D5" s="47">
        <v>170</v>
      </c>
      <c r="E5" s="40">
        <v>16.5</v>
      </c>
      <c r="F5" s="53">
        <v>3</v>
      </c>
      <c r="G5" s="41">
        <f t="shared" ref="G5:G14" si="0">+F5*D5</f>
        <v>510</v>
      </c>
      <c r="H5" s="54">
        <f t="shared" ref="H5:H14" si="1">+E5*F5</f>
        <v>49.5</v>
      </c>
      <c r="J5" s="30"/>
      <c r="K5" s="30"/>
    </row>
    <row r="6" spans="2:11" ht="18" customHeight="1" x14ac:dyDescent="0.25">
      <c r="B6" s="35" t="s">
        <v>77</v>
      </c>
      <c r="C6" s="8" t="s">
        <v>73</v>
      </c>
      <c r="D6" s="26">
        <v>170</v>
      </c>
      <c r="E6" s="8">
        <v>16.5</v>
      </c>
      <c r="F6" s="49">
        <v>6</v>
      </c>
      <c r="G6" s="24">
        <f t="shared" si="0"/>
        <v>1020</v>
      </c>
      <c r="H6" s="55">
        <f t="shared" si="1"/>
        <v>99</v>
      </c>
      <c r="J6" s="30"/>
      <c r="K6" s="30"/>
    </row>
    <row r="7" spans="2:11" ht="18" customHeight="1" x14ac:dyDescent="0.25">
      <c r="B7" s="35" t="s">
        <v>77</v>
      </c>
      <c r="C7" s="8" t="s">
        <v>73</v>
      </c>
      <c r="D7" s="26">
        <v>170</v>
      </c>
      <c r="E7" s="8">
        <v>16.5</v>
      </c>
      <c r="F7" s="49">
        <v>7</v>
      </c>
      <c r="G7" s="24">
        <f t="shared" si="0"/>
        <v>1190</v>
      </c>
      <c r="H7" s="56">
        <f t="shared" si="1"/>
        <v>115.5</v>
      </c>
      <c r="J7" s="30"/>
      <c r="K7" s="30"/>
    </row>
    <row r="8" spans="2:11" ht="18" customHeight="1" thickBot="1" x14ac:dyDescent="0.3">
      <c r="B8" s="37" t="s">
        <v>77</v>
      </c>
      <c r="C8" s="57" t="s">
        <v>73</v>
      </c>
      <c r="D8" s="48">
        <v>170</v>
      </c>
      <c r="E8" s="43">
        <v>16.5</v>
      </c>
      <c r="F8" s="58">
        <v>9</v>
      </c>
      <c r="G8" s="44">
        <f t="shared" si="0"/>
        <v>1530</v>
      </c>
      <c r="H8" s="59">
        <f t="shared" si="1"/>
        <v>148.5</v>
      </c>
      <c r="J8" s="30"/>
      <c r="K8" s="30"/>
    </row>
    <row r="9" spans="2:11" ht="18" customHeight="1" x14ac:dyDescent="0.25">
      <c r="B9" s="67" t="s">
        <v>80</v>
      </c>
      <c r="C9" s="62" t="s">
        <v>79</v>
      </c>
      <c r="D9" s="62">
        <v>200</v>
      </c>
      <c r="E9" s="65">
        <v>20</v>
      </c>
      <c r="F9" s="63">
        <v>3</v>
      </c>
      <c r="G9" s="64">
        <f t="shared" si="0"/>
        <v>600</v>
      </c>
      <c r="H9" s="66">
        <f t="shared" si="1"/>
        <v>60</v>
      </c>
      <c r="J9" s="30"/>
      <c r="K9" s="30"/>
    </row>
    <row r="10" spans="2:11" ht="18" customHeight="1" x14ac:dyDescent="0.25">
      <c r="B10" s="68" t="s">
        <v>80</v>
      </c>
      <c r="C10" s="25" t="s">
        <v>79</v>
      </c>
      <c r="D10" s="25">
        <v>200</v>
      </c>
      <c r="E10" s="8">
        <v>20</v>
      </c>
      <c r="F10" s="49">
        <v>4</v>
      </c>
      <c r="G10" s="24">
        <f t="shared" si="0"/>
        <v>800</v>
      </c>
      <c r="H10" s="56">
        <f t="shared" si="1"/>
        <v>80</v>
      </c>
      <c r="J10" s="30"/>
      <c r="K10" s="30"/>
    </row>
    <row r="11" spans="2:11" ht="18" customHeight="1" thickBot="1" x14ac:dyDescent="0.3">
      <c r="B11" s="60" t="s">
        <v>80</v>
      </c>
      <c r="C11" s="57" t="s">
        <v>79</v>
      </c>
      <c r="D11" s="57">
        <v>200</v>
      </c>
      <c r="E11" s="43">
        <v>20</v>
      </c>
      <c r="F11" s="58">
        <v>5</v>
      </c>
      <c r="G11" s="44">
        <f t="shared" si="0"/>
        <v>1000</v>
      </c>
      <c r="H11" s="59">
        <f t="shared" si="1"/>
        <v>100</v>
      </c>
    </row>
    <row r="12" spans="2:11" ht="18" customHeight="1" x14ac:dyDescent="0.25">
      <c r="B12" s="61" t="s">
        <v>81</v>
      </c>
      <c r="C12" s="62" t="s">
        <v>82</v>
      </c>
      <c r="D12" s="106">
        <v>250</v>
      </c>
      <c r="E12" s="65">
        <v>23</v>
      </c>
      <c r="F12" s="63">
        <v>3</v>
      </c>
      <c r="G12" s="64">
        <f t="shared" si="0"/>
        <v>750</v>
      </c>
      <c r="H12" s="66">
        <f t="shared" si="1"/>
        <v>69</v>
      </c>
    </row>
    <row r="13" spans="2:11" ht="18" customHeight="1" x14ac:dyDescent="0.25">
      <c r="B13" s="35" t="s">
        <v>81</v>
      </c>
      <c r="C13" s="25" t="s">
        <v>82</v>
      </c>
      <c r="D13" s="26">
        <v>250</v>
      </c>
      <c r="E13" s="8">
        <v>23</v>
      </c>
      <c r="F13" s="49">
        <v>4</v>
      </c>
      <c r="G13" s="24">
        <f t="shared" si="0"/>
        <v>1000</v>
      </c>
      <c r="H13" s="56">
        <f t="shared" si="1"/>
        <v>92</v>
      </c>
    </row>
    <row r="14" spans="2:11" ht="18" customHeight="1" thickBot="1" x14ac:dyDescent="0.3">
      <c r="B14" s="37" t="s">
        <v>81</v>
      </c>
      <c r="C14" s="57" t="s">
        <v>82</v>
      </c>
      <c r="D14" s="48">
        <v>250</v>
      </c>
      <c r="E14" s="43">
        <v>23</v>
      </c>
      <c r="F14" s="58">
        <v>5</v>
      </c>
      <c r="G14" s="44">
        <f t="shared" si="0"/>
        <v>1250</v>
      </c>
      <c r="H14" s="59">
        <f t="shared" si="1"/>
        <v>115</v>
      </c>
    </row>
    <row r="15" spans="2:11" ht="18" customHeight="1" x14ac:dyDescent="0.25">
      <c r="B15" s="31" t="s">
        <v>57</v>
      </c>
      <c r="C15" s="30"/>
      <c r="D15" s="30"/>
      <c r="F15" s="30"/>
      <c r="G15" s="30"/>
      <c r="H15" s="30"/>
    </row>
    <row r="16" spans="2:11" ht="18" customHeight="1" x14ac:dyDescent="0.25">
      <c r="B16" s="120" t="s">
        <v>109</v>
      </c>
    </row>
    <row r="17" ht="18" customHeight="1" x14ac:dyDescent="0.25"/>
    <row r="18" ht="18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21"/>
  <sheetViews>
    <sheetView workbookViewId="0">
      <selection activeCell="K6" sqref="K6"/>
    </sheetView>
  </sheetViews>
  <sheetFormatPr baseColWidth="10" defaultRowHeight="15" x14ac:dyDescent="0.25"/>
  <cols>
    <col min="1" max="1" width="7" customWidth="1"/>
    <col min="2" max="2" width="38.42578125" customWidth="1"/>
    <col min="3" max="3" width="31.28515625" customWidth="1"/>
    <col min="4" max="4" width="49.85546875" customWidth="1"/>
  </cols>
  <sheetData>
    <row r="3" spans="2:4" s="71" customFormat="1" ht="34.15" customHeight="1" x14ac:dyDescent="0.25">
      <c r="B3" s="74" t="s">
        <v>86</v>
      </c>
      <c r="C3" s="75" t="s">
        <v>104</v>
      </c>
      <c r="D3" s="75" t="s">
        <v>53</v>
      </c>
    </row>
    <row r="4" spans="2:4" s="71" customFormat="1" ht="21" customHeight="1" x14ac:dyDescent="0.25">
      <c r="B4" s="76" t="s">
        <v>85</v>
      </c>
      <c r="C4" s="77">
        <v>35</v>
      </c>
      <c r="D4" s="121"/>
    </row>
    <row r="5" spans="2:4" s="71" customFormat="1" ht="21" customHeight="1" x14ac:dyDescent="0.25">
      <c r="B5" s="76" t="s">
        <v>110</v>
      </c>
      <c r="C5" s="77">
        <v>30</v>
      </c>
      <c r="D5" s="122"/>
    </row>
    <row r="6" spans="2:4" s="71" customFormat="1" ht="21" customHeight="1" x14ac:dyDescent="0.25">
      <c r="B6" s="76" t="s">
        <v>84</v>
      </c>
      <c r="C6" s="77">
        <v>25</v>
      </c>
      <c r="D6" s="122"/>
    </row>
    <row r="7" spans="2:4" s="71" customFormat="1" ht="21" customHeight="1" x14ac:dyDescent="0.25">
      <c r="B7" s="76" t="s">
        <v>110</v>
      </c>
      <c r="C7" s="77">
        <v>22</v>
      </c>
      <c r="D7" s="123" t="s">
        <v>111</v>
      </c>
    </row>
    <row r="8" spans="2:4" s="71" customFormat="1" ht="21" customHeight="1" x14ac:dyDescent="0.25">
      <c r="B8" s="76" t="s">
        <v>112</v>
      </c>
      <c r="C8" s="77">
        <v>22</v>
      </c>
      <c r="D8" s="123" t="s">
        <v>113</v>
      </c>
    </row>
    <row r="9" spans="2:4" ht="21" customHeight="1" x14ac:dyDescent="0.25">
      <c r="B9" s="76" t="s">
        <v>87</v>
      </c>
      <c r="C9" s="77">
        <v>18</v>
      </c>
      <c r="D9" s="123" t="s">
        <v>113</v>
      </c>
    </row>
    <row r="11" spans="2:4" ht="16.5" customHeight="1" x14ac:dyDescent="0.25">
      <c r="B11" s="71" t="s">
        <v>105</v>
      </c>
    </row>
    <row r="12" spans="2:4" ht="16.5" customHeight="1" x14ac:dyDescent="0.25">
      <c r="B12" s="73" t="s">
        <v>97</v>
      </c>
    </row>
    <row r="13" spans="2:4" ht="16.5" customHeight="1" x14ac:dyDescent="0.25">
      <c r="B13" s="73" t="s">
        <v>94</v>
      </c>
    </row>
    <row r="14" spans="2:4" ht="16.5" customHeight="1" x14ac:dyDescent="0.25">
      <c r="B14" s="73" t="s">
        <v>100</v>
      </c>
    </row>
    <row r="15" spans="2:4" ht="16.5" customHeight="1" x14ac:dyDescent="0.25">
      <c r="B15" s="73" t="s">
        <v>95</v>
      </c>
    </row>
    <row r="16" spans="2:4" ht="16.5" customHeight="1" x14ac:dyDescent="0.25">
      <c r="B16" s="73" t="s">
        <v>96</v>
      </c>
    </row>
    <row r="17" spans="2:2" ht="16.5" customHeight="1" x14ac:dyDescent="0.25">
      <c r="B17" s="73" t="s">
        <v>98</v>
      </c>
    </row>
    <row r="18" spans="2:2" ht="16.5" customHeight="1" x14ac:dyDescent="0.25">
      <c r="B18" s="73" t="s">
        <v>99</v>
      </c>
    </row>
    <row r="20" spans="2:2" ht="21" customHeight="1" x14ac:dyDescent="0.25">
      <c r="B20" s="78" t="s">
        <v>102</v>
      </c>
    </row>
    <row r="21" spans="2:2" ht="21" customHeight="1" x14ac:dyDescent="0.25">
      <c r="B21" s="78" t="s">
        <v>103</v>
      </c>
    </row>
  </sheetData>
  <phoneticPr fontId="16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4" workbookViewId="0">
      <selection activeCell="G37" sqref="G3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Ezquiaga</vt:lpstr>
      <vt:lpstr>Buses</vt:lpstr>
      <vt:lpstr>LRT (tranvías)</vt:lpstr>
      <vt:lpstr>Metro</vt:lpstr>
      <vt:lpstr>Velocidades</vt:lpstr>
      <vt:lpstr>Capacidades y otros datos</vt:lpstr>
      <vt:lpstr>Ezquiaga!_ftn1</vt:lpstr>
      <vt:lpstr>Ezquiaga!_ftn2</vt:lpstr>
      <vt:lpstr>Ezquiaga!_ftn3</vt:lpstr>
      <vt:lpstr>Ezquiaga!_ftnref1</vt:lpstr>
      <vt:lpstr>Ezquiaga!_ftnref2</vt:lpstr>
      <vt:lpstr>Ezquiaga!_ftnref3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gpastor</dc:creator>
  <cp:lastModifiedBy>gpastor</cp:lastModifiedBy>
  <dcterms:created xsi:type="dcterms:W3CDTF">2019-05-31T11:42:21Z</dcterms:created>
  <dcterms:modified xsi:type="dcterms:W3CDTF">2024-04-15T21:02:25Z</dcterms:modified>
</cp:coreProperties>
</file>