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10" i="2"/>
  <c r="H7"/>
  <c r="H5"/>
  <c r="C12"/>
  <c r="C7"/>
  <c r="C10" s="1"/>
  <c r="E11" s="1"/>
  <c r="E12" l="1"/>
  <c r="D4" i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8" s="1"/>
  <c r="D39" s="1"/>
  <c r="D40" s="1"/>
  <c r="E3"/>
  <c r="H3" l="1"/>
  <c r="C4" s="1"/>
  <c r="E4" l="1"/>
  <c r="H4" s="1"/>
  <c r="C5" s="1"/>
  <c r="E5" l="1"/>
  <c r="G5"/>
  <c r="G6"/>
  <c r="G7" s="1"/>
  <c r="G8" l="1"/>
  <c r="G9" s="1"/>
  <c r="F5"/>
  <c r="H5" s="1"/>
  <c r="C6" s="1"/>
  <c r="E6" l="1"/>
  <c r="F6" s="1"/>
  <c r="H6" s="1"/>
  <c r="C7" s="1"/>
  <c r="G10"/>
  <c r="G11" s="1"/>
  <c r="G12" s="1"/>
  <c r="G13" s="1"/>
  <c r="G14" s="1"/>
  <c r="E7" l="1"/>
  <c r="F7" s="1"/>
  <c r="H7" s="1"/>
  <c r="C8" s="1"/>
  <c r="G15"/>
  <c r="E8" l="1"/>
  <c r="F8" s="1"/>
  <c r="H8" s="1"/>
  <c r="C9" s="1"/>
  <c r="E9" s="1"/>
  <c r="F9" s="1"/>
  <c r="H9" s="1"/>
  <c r="C10" s="1"/>
  <c r="E10" s="1"/>
  <c r="F10" s="1"/>
  <c r="H10" s="1"/>
  <c r="C11" s="1"/>
  <c r="E11" s="1"/>
  <c r="F11" s="1"/>
  <c r="H11" s="1"/>
  <c r="G16"/>
  <c r="E12" l="1"/>
  <c r="F12" s="1"/>
  <c r="H12" s="1"/>
  <c r="C13" s="1"/>
  <c r="E13" s="1"/>
  <c r="F13" s="1"/>
  <c r="H13" s="1"/>
  <c r="C14" s="1"/>
  <c r="E14" s="1"/>
  <c r="F14" s="1"/>
  <c r="H14" s="1"/>
  <c r="C15" s="1"/>
  <c r="E15" s="1"/>
  <c r="F15" s="1"/>
  <c r="H15" s="1"/>
  <c r="C16" s="1"/>
  <c r="E16" s="1"/>
  <c r="F16" s="1"/>
  <c r="H16" s="1"/>
  <c r="C17" s="1"/>
  <c r="C12"/>
  <c r="G17"/>
  <c r="E17" l="1"/>
  <c r="F17" s="1"/>
  <c r="H17" s="1"/>
  <c r="C18" s="1"/>
  <c r="G18"/>
  <c r="E18" l="1"/>
  <c r="F18" s="1"/>
  <c r="H18" s="1"/>
  <c r="C19" s="1"/>
  <c r="G19"/>
  <c r="E19" l="1"/>
  <c r="F19" s="1"/>
  <c r="H19" s="1"/>
  <c r="C20" s="1"/>
  <c r="G20"/>
  <c r="E20" l="1"/>
  <c r="F20" s="1"/>
  <c r="H20" s="1"/>
  <c r="C21" s="1"/>
  <c r="G21"/>
  <c r="E21" l="1"/>
  <c r="F21" s="1"/>
  <c r="H21" s="1"/>
  <c r="C22" s="1"/>
  <c r="G22"/>
  <c r="E22" l="1"/>
  <c r="F22" s="1"/>
  <c r="H22" s="1"/>
  <c r="C23" s="1"/>
  <c r="G23"/>
  <c r="E23" l="1"/>
  <c r="F23" s="1"/>
  <c r="H23" s="1"/>
  <c r="C24" s="1"/>
  <c r="G24"/>
  <c r="E24" l="1"/>
  <c r="F24" s="1"/>
  <c r="H24" s="1"/>
  <c r="C25" s="1"/>
  <c r="G25"/>
  <c r="E25" l="1"/>
  <c r="F25" s="1"/>
  <c r="H25" s="1"/>
  <c r="C26" s="1"/>
  <c r="G26"/>
  <c r="E26" l="1"/>
  <c r="F26" s="1"/>
  <c r="H26" s="1"/>
  <c r="C27" s="1"/>
  <c r="G27"/>
  <c r="E27" l="1"/>
  <c r="F27" s="1"/>
  <c r="H27" s="1"/>
  <c r="C28" s="1"/>
  <c r="G28"/>
  <c r="E28" l="1"/>
  <c r="F28" s="1"/>
  <c r="H28" s="1"/>
  <c r="C29" s="1"/>
  <c r="G29"/>
  <c r="E29" l="1"/>
  <c r="F29" s="1"/>
  <c r="H29" s="1"/>
  <c r="C30" s="1"/>
  <c r="G30"/>
  <c r="E30" l="1"/>
  <c r="F30" s="1"/>
  <c r="H30" s="1"/>
  <c r="C31" s="1"/>
  <c r="G31"/>
  <c r="E31" l="1"/>
  <c r="F31" s="1"/>
  <c r="H31" s="1"/>
  <c r="C32" s="1"/>
  <c r="G32"/>
  <c r="E32" l="1"/>
  <c r="F32" s="1"/>
  <c r="H32" s="1"/>
  <c r="C33" s="1"/>
  <c r="G33"/>
  <c r="E33" l="1"/>
  <c r="F33" s="1"/>
  <c r="H33" s="1"/>
  <c r="C34" s="1"/>
  <c r="G34"/>
  <c r="E34" l="1"/>
  <c r="F34" s="1"/>
  <c r="H34" s="1"/>
  <c r="C35" s="1"/>
  <c r="G35"/>
  <c r="G36" s="1"/>
  <c r="E35" l="1"/>
  <c r="F35" s="1"/>
  <c r="H35" s="1"/>
  <c r="C36" s="1"/>
  <c r="E36" s="1"/>
  <c r="F36" s="1"/>
  <c r="H36" s="1"/>
  <c r="C37" s="1"/>
  <c r="E37" l="1"/>
  <c r="G37"/>
  <c r="G38" s="1"/>
  <c r="G39" s="1"/>
  <c r="G40" s="1"/>
  <c r="F37" l="1"/>
  <c r="H37" s="1"/>
  <c r="C38" s="1"/>
  <c r="E38" s="1"/>
  <c r="F38" s="1"/>
  <c r="H38" s="1"/>
  <c r="C39" s="1"/>
  <c r="E39" s="1"/>
  <c r="F39" s="1"/>
  <c r="H39" s="1"/>
  <c r="C40" s="1"/>
  <c r="E40" l="1"/>
  <c r="F40" s="1"/>
  <c r="H40" s="1"/>
</calcChain>
</file>

<file path=xl/sharedStrings.xml><?xml version="1.0" encoding="utf-8"?>
<sst xmlns="http://schemas.openxmlformats.org/spreadsheetml/2006/main" count="14" uniqueCount="13">
  <si>
    <t>mes</t>
  </si>
  <si>
    <t>saldo inicial</t>
  </si>
  <si>
    <t>interés</t>
  </si>
  <si>
    <t>amort</t>
  </si>
  <si>
    <t>cuota</t>
  </si>
  <si>
    <t>saldo final</t>
  </si>
  <si>
    <t>Tasa</t>
  </si>
  <si>
    <t>P°</t>
  </si>
  <si>
    <t>anual</t>
  </si>
  <si>
    <t>int anual</t>
  </si>
  <si>
    <t>i mensual</t>
  </si>
  <si>
    <t>cuotas</t>
  </si>
  <si>
    <t>UVA</t>
  </si>
</sst>
</file>

<file path=xl/styles.xml><?xml version="1.0" encoding="utf-8"?>
<styleSheet xmlns="http://schemas.openxmlformats.org/spreadsheetml/2006/main">
  <numFmts count="1">
    <numFmt numFmtId="164" formatCode="0.0%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9" fontId="0" fillId="0" borderId="0" xfId="0" applyNumberFormat="1"/>
    <xf numFmtId="2" fontId="0" fillId="0" borderId="0" xfId="0" applyNumberFormat="1"/>
    <xf numFmtId="10" fontId="0" fillId="0" borderId="0" xfId="0" applyNumberFormat="1"/>
    <xf numFmtId="0" fontId="0" fillId="0" borderId="1" xfId="0" applyFont="1" applyBorder="1"/>
    <xf numFmtId="2" fontId="0" fillId="0" borderId="2" xfId="0" applyNumberFormat="1" applyFont="1" applyBorder="1"/>
    <xf numFmtId="2" fontId="0" fillId="0" borderId="3" xfId="0" applyNumberFormat="1" applyFont="1" applyBorder="1"/>
    <xf numFmtId="0" fontId="0" fillId="0" borderId="4" xfId="0" applyFont="1" applyBorder="1"/>
    <xf numFmtId="2" fontId="0" fillId="0" borderId="5" xfId="0" applyNumberFormat="1" applyFont="1" applyBorder="1"/>
    <xf numFmtId="2" fontId="0" fillId="0" borderId="6" xfId="0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0" fontId="0" fillId="0" borderId="2" xfId="0" applyNumberFormat="1" applyFont="1" applyBorder="1"/>
    <xf numFmtId="10" fontId="0" fillId="0" borderId="5" xfId="0" applyNumberFormat="1" applyFont="1" applyBorder="1"/>
    <xf numFmtId="164" fontId="0" fillId="0" borderId="0" xfId="0" applyNumberFormat="1"/>
    <xf numFmtId="9" fontId="0" fillId="0" borderId="0" xfId="1" applyFont="1"/>
    <xf numFmtId="10" fontId="0" fillId="0" borderId="0" xfId="1" applyNumberFormat="1" applyFont="1"/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43"/>
  <sheetViews>
    <sheetView tabSelected="1" topLeftCell="A28" zoomScale="145" zoomScaleNormal="145" workbookViewId="0">
      <selection activeCell="D36" sqref="D36"/>
    </sheetView>
  </sheetViews>
  <sheetFormatPr baseColWidth="10" defaultRowHeight="15"/>
  <cols>
    <col min="3" max="3" width="13.5703125" customWidth="1"/>
    <col min="8" max="8" width="12.28515625" customWidth="1"/>
  </cols>
  <sheetData>
    <row r="2" spans="1:8">
      <c r="A2" s="10" t="s">
        <v>4</v>
      </c>
      <c r="B2" s="10" t="s">
        <v>0</v>
      </c>
      <c r="C2" s="11" t="s">
        <v>1</v>
      </c>
      <c r="D2" s="11" t="s">
        <v>6</v>
      </c>
      <c r="E2" s="11" t="s">
        <v>2</v>
      </c>
      <c r="F2" s="11" t="s">
        <v>3</v>
      </c>
      <c r="G2" s="11" t="s">
        <v>4</v>
      </c>
      <c r="H2" s="12" t="s">
        <v>5</v>
      </c>
    </row>
    <row r="3" spans="1:8">
      <c r="B3" s="4">
        <v>1</v>
      </c>
      <c r="C3" s="5">
        <v>15000</v>
      </c>
      <c r="D3" s="13">
        <v>1.2500000000000001E-2</v>
      </c>
      <c r="E3" s="5">
        <f>+C3*D3</f>
        <v>187.5</v>
      </c>
      <c r="F3" s="5"/>
      <c r="G3" s="5"/>
      <c r="H3" s="6">
        <f>+C3+E3</f>
        <v>15187.5</v>
      </c>
    </row>
    <row r="4" spans="1:8">
      <c r="B4" s="4">
        <v>2</v>
      </c>
      <c r="C4" s="5">
        <f>+H3</f>
        <v>15187.5</v>
      </c>
      <c r="D4" s="13">
        <f>+D3</f>
        <v>1.2500000000000001E-2</v>
      </c>
      <c r="E4" s="5">
        <f t="shared" ref="E4:E8" si="0">+C4*D4</f>
        <v>189.84375</v>
      </c>
      <c r="F4" s="5"/>
      <c r="G4" s="5"/>
      <c r="H4" s="6">
        <f>+C4+E4</f>
        <v>15377.34375</v>
      </c>
    </row>
    <row r="5" spans="1:8">
      <c r="A5">
        <v>1</v>
      </c>
      <c r="B5" s="4">
        <v>3</v>
      </c>
      <c r="C5" s="5">
        <f t="shared" ref="C5:C8" si="1">+H4</f>
        <v>15377.34375</v>
      </c>
      <c r="D5" s="13">
        <f t="shared" ref="D5:D8" si="2">+D4</f>
        <v>1.2500000000000001E-2</v>
      </c>
      <c r="E5" s="5">
        <f t="shared" si="0"/>
        <v>192.216796875</v>
      </c>
      <c r="F5" s="5">
        <f>+G5-E5</f>
        <v>340.84387574066693</v>
      </c>
      <c r="G5" s="5">
        <f>-PMT(D5,36,C5,)</f>
        <v>533.06067261566693</v>
      </c>
      <c r="H5" s="6">
        <f t="shared" ref="H5:H8" si="3">+C5-F5</f>
        <v>15036.499874259333</v>
      </c>
    </row>
    <row r="6" spans="1:8">
      <c r="A6">
        <v>2</v>
      </c>
      <c r="B6" s="4">
        <v>4</v>
      </c>
      <c r="C6" s="5">
        <f t="shared" si="1"/>
        <v>15036.499874259333</v>
      </c>
      <c r="D6" s="13">
        <f t="shared" si="2"/>
        <v>1.2500000000000001E-2</v>
      </c>
      <c r="E6" s="5">
        <f t="shared" si="0"/>
        <v>187.95624842824168</v>
      </c>
      <c r="F6" s="5">
        <f>+G6-E6</f>
        <v>345.10442418742525</v>
      </c>
      <c r="G6" s="5">
        <f>-PMT(D6,36,C5,)</f>
        <v>533.06067261566693</v>
      </c>
      <c r="H6" s="6">
        <f t="shared" si="3"/>
        <v>14691.395450071906</v>
      </c>
    </row>
    <row r="7" spans="1:8">
      <c r="A7">
        <v>3</v>
      </c>
      <c r="B7" s="4">
        <v>5</v>
      </c>
      <c r="C7" s="5">
        <f t="shared" si="1"/>
        <v>14691.395450071906</v>
      </c>
      <c r="D7" s="13">
        <f t="shared" si="2"/>
        <v>1.2500000000000001E-2</v>
      </c>
      <c r="E7" s="5">
        <f t="shared" si="0"/>
        <v>183.64244312589884</v>
      </c>
      <c r="F7" s="5">
        <f>+G7-E7</f>
        <v>349.41822948976812</v>
      </c>
      <c r="G7" s="5">
        <f t="shared" ref="G7:G8" si="4">+G6</f>
        <v>533.06067261566693</v>
      </c>
      <c r="H7" s="6">
        <f t="shared" si="3"/>
        <v>14341.977220582139</v>
      </c>
    </row>
    <row r="8" spans="1:8">
      <c r="A8">
        <v>4</v>
      </c>
      <c r="B8" s="4">
        <v>6</v>
      </c>
      <c r="C8" s="5">
        <f t="shared" si="1"/>
        <v>14341.977220582139</v>
      </c>
      <c r="D8" s="13">
        <f t="shared" si="2"/>
        <v>1.2500000000000001E-2</v>
      </c>
      <c r="E8" s="5">
        <f t="shared" si="0"/>
        <v>179.27471525727674</v>
      </c>
      <c r="F8" s="5">
        <f>+G8-E8</f>
        <v>353.78595735839019</v>
      </c>
      <c r="G8" s="5">
        <f t="shared" si="4"/>
        <v>533.06067261566693</v>
      </c>
      <c r="H8" s="6">
        <f t="shared" si="3"/>
        <v>13988.191263223749</v>
      </c>
    </row>
    <row r="9" spans="1:8">
      <c r="A9">
        <v>5</v>
      </c>
      <c r="B9" s="4">
        <v>7</v>
      </c>
      <c r="C9" s="5">
        <f t="shared" ref="C9:C35" si="5">+H8</f>
        <v>13988.191263223749</v>
      </c>
      <c r="D9" s="13">
        <f t="shared" ref="D9:D35" si="6">+D8</f>
        <v>1.2500000000000001E-2</v>
      </c>
      <c r="E9" s="5">
        <f t="shared" ref="E9:E35" si="7">+C9*D9</f>
        <v>174.85239079029688</v>
      </c>
      <c r="F9" s="5">
        <f t="shared" ref="F9:F40" si="8">+G9-E9</f>
        <v>358.20828182537002</v>
      </c>
      <c r="G9" s="5">
        <f>+G8</f>
        <v>533.06067261566693</v>
      </c>
      <c r="H9" s="6">
        <f t="shared" ref="H9:H35" si="9">+C9-F9</f>
        <v>13629.98298139838</v>
      </c>
    </row>
    <row r="10" spans="1:8">
      <c r="A10">
        <v>6</v>
      </c>
      <c r="B10" s="4">
        <v>8</v>
      </c>
      <c r="C10" s="5">
        <f t="shared" si="5"/>
        <v>13629.98298139838</v>
      </c>
      <c r="D10" s="13">
        <f t="shared" si="6"/>
        <v>1.2500000000000001E-2</v>
      </c>
      <c r="E10" s="5">
        <f t="shared" si="7"/>
        <v>170.37478726747975</v>
      </c>
      <c r="F10" s="5">
        <f t="shared" si="8"/>
        <v>362.68588534818718</v>
      </c>
      <c r="G10" s="5">
        <f t="shared" ref="G10:G35" si="10">+G9</f>
        <v>533.06067261566693</v>
      </c>
      <c r="H10" s="6">
        <f t="shared" si="9"/>
        <v>13267.297096050192</v>
      </c>
    </row>
    <row r="11" spans="1:8">
      <c r="A11">
        <v>7</v>
      </c>
      <c r="B11" s="4">
        <v>9</v>
      </c>
      <c r="C11" s="5">
        <f t="shared" si="5"/>
        <v>13267.297096050192</v>
      </c>
      <c r="D11" s="13">
        <f t="shared" si="6"/>
        <v>1.2500000000000001E-2</v>
      </c>
      <c r="E11" s="5">
        <f t="shared" si="7"/>
        <v>165.84121370062741</v>
      </c>
      <c r="F11" s="5">
        <f t="shared" si="8"/>
        <v>367.21945891503952</v>
      </c>
      <c r="G11" s="5">
        <f t="shared" si="10"/>
        <v>533.06067261566693</v>
      </c>
      <c r="H11" s="6">
        <f t="shared" si="9"/>
        <v>12900.077637135151</v>
      </c>
    </row>
    <row r="12" spans="1:8">
      <c r="A12">
        <v>8</v>
      </c>
      <c r="B12" s="4">
        <v>10</v>
      </c>
      <c r="C12" s="5">
        <f>+H11</f>
        <v>12900.077637135151</v>
      </c>
      <c r="D12" s="13">
        <f t="shared" si="6"/>
        <v>1.2500000000000001E-2</v>
      </c>
      <c r="E12" s="5">
        <f t="shared" si="7"/>
        <v>161.25097046418941</v>
      </c>
      <c r="F12" s="5">
        <f t="shared" si="8"/>
        <v>371.8097021514775</v>
      </c>
      <c r="G12" s="5">
        <f t="shared" si="10"/>
        <v>533.06067261566693</v>
      </c>
      <c r="H12" s="6">
        <f t="shared" si="9"/>
        <v>12528.267934983674</v>
      </c>
    </row>
    <row r="13" spans="1:8">
      <c r="A13">
        <v>9</v>
      </c>
      <c r="B13" s="4">
        <v>11</v>
      </c>
      <c r="C13" s="5">
        <f t="shared" si="5"/>
        <v>12528.267934983674</v>
      </c>
      <c r="D13" s="13">
        <f t="shared" si="6"/>
        <v>1.2500000000000001E-2</v>
      </c>
      <c r="E13" s="5">
        <f t="shared" si="7"/>
        <v>156.60334918729595</v>
      </c>
      <c r="F13" s="5">
        <f t="shared" si="8"/>
        <v>376.45732342837096</v>
      </c>
      <c r="G13" s="5">
        <f t="shared" si="10"/>
        <v>533.06067261566693</v>
      </c>
      <c r="H13" s="6">
        <f t="shared" si="9"/>
        <v>12151.810611555304</v>
      </c>
    </row>
    <row r="14" spans="1:8">
      <c r="A14">
        <v>10</v>
      </c>
      <c r="B14" s="4">
        <v>12</v>
      </c>
      <c r="C14" s="5">
        <f t="shared" si="5"/>
        <v>12151.810611555304</v>
      </c>
      <c r="D14" s="13">
        <f t="shared" si="6"/>
        <v>1.2500000000000001E-2</v>
      </c>
      <c r="E14" s="5">
        <f t="shared" si="7"/>
        <v>151.8976326444413</v>
      </c>
      <c r="F14" s="5">
        <f t="shared" si="8"/>
        <v>381.16303997122566</v>
      </c>
      <c r="G14" s="5">
        <f t="shared" si="10"/>
        <v>533.06067261566693</v>
      </c>
      <c r="H14" s="6">
        <f t="shared" si="9"/>
        <v>11770.647571584079</v>
      </c>
    </row>
    <row r="15" spans="1:8">
      <c r="A15">
        <v>11</v>
      </c>
      <c r="B15" s="4">
        <v>13</v>
      </c>
      <c r="C15" s="5">
        <f t="shared" si="5"/>
        <v>11770.647571584079</v>
      </c>
      <c r="D15" s="13">
        <f t="shared" si="6"/>
        <v>1.2500000000000001E-2</v>
      </c>
      <c r="E15" s="5">
        <f t="shared" si="7"/>
        <v>147.13309464480099</v>
      </c>
      <c r="F15" s="5">
        <f t="shared" si="8"/>
        <v>385.92757797086597</v>
      </c>
      <c r="G15" s="5">
        <f t="shared" si="10"/>
        <v>533.06067261566693</v>
      </c>
      <c r="H15" s="6">
        <f t="shared" si="9"/>
        <v>11384.719993613213</v>
      </c>
    </row>
    <row r="16" spans="1:8">
      <c r="A16">
        <v>12</v>
      </c>
      <c r="B16" s="4">
        <v>14</v>
      </c>
      <c r="C16" s="5">
        <f t="shared" si="5"/>
        <v>11384.719993613213</v>
      </c>
      <c r="D16" s="13">
        <f t="shared" si="6"/>
        <v>1.2500000000000001E-2</v>
      </c>
      <c r="E16" s="5">
        <f t="shared" si="7"/>
        <v>142.30899992016518</v>
      </c>
      <c r="F16" s="5">
        <f t="shared" si="8"/>
        <v>390.75167269550172</v>
      </c>
      <c r="G16" s="5">
        <f t="shared" si="10"/>
        <v>533.06067261566693</v>
      </c>
      <c r="H16" s="6">
        <f t="shared" si="9"/>
        <v>10993.968320917711</v>
      </c>
    </row>
    <row r="17" spans="1:8">
      <c r="A17">
        <v>13</v>
      </c>
      <c r="B17" s="4">
        <v>15</v>
      </c>
      <c r="C17" s="5">
        <f t="shared" si="5"/>
        <v>10993.968320917711</v>
      </c>
      <c r="D17" s="13">
        <f t="shared" si="6"/>
        <v>1.2500000000000001E-2</v>
      </c>
      <c r="E17" s="5">
        <f t="shared" si="7"/>
        <v>137.42460401147139</v>
      </c>
      <c r="F17" s="5">
        <f t="shared" si="8"/>
        <v>395.63606860419554</v>
      </c>
      <c r="G17" s="5">
        <f t="shared" si="10"/>
        <v>533.06067261566693</v>
      </c>
      <c r="H17" s="6">
        <f t="shared" si="9"/>
        <v>10598.332252313516</v>
      </c>
    </row>
    <row r="18" spans="1:8">
      <c r="A18">
        <v>14</v>
      </c>
      <c r="B18" s="4">
        <v>16</v>
      </c>
      <c r="C18" s="5">
        <f t="shared" si="5"/>
        <v>10598.332252313516</v>
      </c>
      <c r="D18" s="13">
        <f t="shared" si="6"/>
        <v>1.2500000000000001E-2</v>
      </c>
      <c r="E18" s="5">
        <f t="shared" si="7"/>
        <v>132.47915315391896</v>
      </c>
      <c r="F18" s="5">
        <f t="shared" si="8"/>
        <v>400.58151946174797</v>
      </c>
      <c r="G18" s="5">
        <f t="shared" si="10"/>
        <v>533.06067261566693</v>
      </c>
      <c r="H18" s="6">
        <f t="shared" si="9"/>
        <v>10197.750732851768</v>
      </c>
    </row>
    <row r="19" spans="1:8">
      <c r="A19">
        <v>15</v>
      </c>
      <c r="B19" s="4">
        <v>17</v>
      </c>
      <c r="C19" s="5">
        <f t="shared" si="5"/>
        <v>10197.750732851768</v>
      </c>
      <c r="D19" s="13">
        <f t="shared" si="6"/>
        <v>1.2500000000000001E-2</v>
      </c>
      <c r="E19" s="5">
        <f t="shared" si="7"/>
        <v>127.47188416064711</v>
      </c>
      <c r="F19" s="5">
        <f t="shared" si="8"/>
        <v>405.58878845501982</v>
      </c>
      <c r="G19" s="5">
        <f t="shared" si="10"/>
        <v>533.06067261566693</v>
      </c>
      <c r="H19" s="6">
        <f t="shared" si="9"/>
        <v>9792.1619443967484</v>
      </c>
    </row>
    <row r="20" spans="1:8">
      <c r="A20">
        <v>16</v>
      </c>
      <c r="B20" s="4">
        <v>18</v>
      </c>
      <c r="C20" s="5">
        <f t="shared" si="5"/>
        <v>9792.1619443967484</v>
      </c>
      <c r="D20" s="13">
        <f t="shared" si="6"/>
        <v>1.2500000000000001E-2</v>
      </c>
      <c r="E20" s="5">
        <f t="shared" si="7"/>
        <v>122.40202430495935</v>
      </c>
      <c r="F20" s="5">
        <f t="shared" si="8"/>
        <v>410.65864831070758</v>
      </c>
      <c r="G20" s="5">
        <f t="shared" si="10"/>
        <v>533.06067261566693</v>
      </c>
      <c r="H20" s="6">
        <f t="shared" si="9"/>
        <v>9381.5032960860408</v>
      </c>
    </row>
    <row r="21" spans="1:8">
      <c r="A21">
        <v>17</v>
      </c>
      <c r="B21" s="4">
        <v>19</v>
      </c>
      <c r="C21" s="5">
        <f t="shared" si="5"/>
        <v>9381.5032960860408</v>
      </c>
      <c r="D21" s="13">
        <f t="shared" si="6"/>
        <v>1.2500000000000001E-2</v>
      </c>
      <c r="E21" s="5">
        <f t="shared" si="7"/>
        <v>117.26879120107552</v>
      </c>
      <c r="F21" s="5">
        <f t="shared" si="8"/>
        <v>415.79188141459144</v>
      </c>
      <c r="G21" s="5">
        <f t="shared" si="10"/>
        <v>533.06067261566693</v>
      </c>
      <c r="H21" s="6">
        <f t="shared" si="9"/>
        <v>8965.7114146714484</v>
      </c>
    </row>
    <row r="22" spans="1:8">
      <c r="A22">
        <v>18</v>
      </c>
      <c r="B22" s="4">
        <v>20</v>
      </c>
      <c r="C22" s="5">
        <f t="shared" si="5"/>
        <v>8965.7114146714484</v>
      </c>
      <c r="D22" s="13">
        <f t="shared" si="6"/>
        <v>1.2500000000000001E-2</v>
      </c>
      <c r="E22" s="5">
        <f t="shared" si="7"/>
        <v>112.07139268339311</v>
      </c>
      <c r="F22" s="5">
        <f t="shared" si="8"/>
        <v>420.9892799322738</v>
      </c>
      <c r="G22" s="5">
        <f t="shared" si="10"/>
        <v>533.06067261566693</v>
      </c>
      <c r="H22" s="6">
        <f t="shared" si="9"/>
        <v>8544.7221347391751</v>
      </c>
    </row>
    <row r="23" spans="1:8">
      <c r="A23">
        <v>19</v>
      </c>
      <c r="B23" s="4">
        <v>21</v>
      </c>
      <c r="C23" s="5">
        <f t="shared" si="5"/>
        <v>8544.7221347391751</v>
      </c>
      <c r="D23" s="13">
        <f t="shared" si="6"/>
        <v>1.2500000000000001E-2</v>
      </c>
      <c r="E23" s="5">
        <f t="shared" si="7"/>
        <v>106.8090266842397</v>
      </c>
      <c r="F23" s="5">
        <f t="shared" si="8"/>
        <v>426.25164593142722</v>
      </c>
      <c r="G23" s="5">
        <f t="shared" si="10"/>
        <v>533.06067261566693</v>
      </c>
      <c r="H23" s="6">
        <f t="shared" si="9"/>
        <v>8118.4704888077476</v>
      </c>
    </row>
    <row r="24" spans="1:8">
      <c r="A24">
        <v>20</v>
      </c>
      <c r="B24" s="4">
        <v>22</v>
      </c>
      <c r="C24" s="5">
        <f t="shared" si="5"/>
        <v>8118.4704888077476</v>
      </c>
      <c r="D24" s="13">
        <f t="shared" si="6"/>
        <v>1.2500000000000001E-2</v>
      </c>
      <c r="E24" s="5">
        <f t="shared" si="7"/>
        <v>101.48088111009685</v>
      </c>
      <c r="F24" s="5">
        <f t="shared" si="8"/>
        <v>431.57979150557009</v>
      </c>
      <c r="G24" s="5">
        <f t="shared" si="10"/>
        <v>533.06067261566693</v>
      </c>
      <c r="H24" s="6">
        <f t="shared" si="9"/>
        <v>7686.8906973021776</v>
      </c>
    </row>
    <row r="25" spans="1:8">
      <c r="A25">
        <v>21</v>
      </c>
      <c r="B25" s="4">
        <v>23</v>
      </c>
      <c r="C25" s="5">
        <f t="shared" si="5"/>
        <v>7686.8906973021776</v>
      </c>
      <c r="D25" s="13">
        <f t="shared" si="6"/>
        <v>1.2500000000000001E-2</v>
      </c>
      <c r="E25" s="5">
        <f t="shared" si="7"/>
        <v>96.086133716277232</v>
      </c>
      <c r="F25" s="5">
        <f t="shared" si="8"/>
        <v>436.9745388993897</v>
      </c>
      <c r="G25" s="5">
        <f t="shared" si="10"/>
        <v>533.06067261566693</v>
      </c>
      <c r="H25" s="6">
        <f t="shared" si="9"/>
        <v>7249.9161584027879</v>
      </c>
    </row>
    <row r="26" spans="1:8">
      <c r="A26">
        <v>22</v>
      </c>
      <c r="B26" s="4">
        <v>24</v>
      </c>
      <c r="C26" s="5">
        <f t="shared" si="5"/>
        <v>7249.9161584027879</v>
      </c>
      <c r="D26" s="13">
        <f t="shared" si="6"/>
        <v>1.2500000000000001E-2</v>
      </c>
      <c r="E26" s="5">
        <f t="shared" si="7"/>
        <v>90.62395198003486</v>
      </c>
      <c r="F26" s="5">
        <f t="shared" si="8"/>
        <v>442.43672063563207</v>
      </c>
      <c r="G26" s="5">
        <f t="shared" si="10"/>
        <v>533.06067261566693</v>
      </c>
      <c r="H26" s="6">
        <f t="shared" si="9"/>
        <v>6807.479437767156</v>
      </c>
    </row>
    <row r="27" spans="1:8">
      <c r="A27">
        <v>23</v>
      </c>
      <c r="B27" s="4">
        <v>25</v>
      </c>
      <c r="C27" s="5">
        <f t="shared" si="5"/>
        <v>6807.479437767156</v>
      </c>
      <c r="D27" s="13">
        <f t="shared" si="6"/>
        <v>1.2500000000000001E-2</v>
      </c>
      <c r="E27" s="5">
        <f t="shared" si="7"/>
        <v>85.09349297208945</v>
      </c>
      <c r="F27" s="5">
        <f t="shared" si="8"/>
        <v>447.96717964357748</v>
      </c>
      <c r="G27" s="5">
        <f t="shared" si="10"/>
        <v>533.06067261566693</v>
      </c>
      <c r="H27" s="6">
        <f t="shared" si="9"/>
        <v>6359.5122581235782</v>
      </c>
    </row>
    <row r="28" spans="1:8">
      <c r="A28">
        <v>24</v>
      </c>
      <c r="B28" s="4">
        <v>26</v>
      </c>
      <c r="C28" s="5">
        <f t="shared" si="5"/>
        <v>6359.5122581235782</v>
      </c>
      <c r="D28" s="13">
        <f t="shared" si="6"/>
        <v>1.2500000000000001E-2</v>
      </c>
      <c r="E28" s="5">
        <f t="shared" si="7"/>
        <v>79.493903226544731</v>
      </c>
      <c r="F28" s="5">
        <f t="shared" si="8"/>
        <v>453.56676938912221</v>
      </c>
      <c r="G28" s="5">
        <f t="shared" si="10"/>
        <v>533.06067261566693</v>
      </c>
      <c r="H28" s="6">
        <f t="shared" si="9"/>
        <v>5905.9454887344564</v>
      </c>
    </row>
    <row r="29" spans="1:8">
      <c r="A29">
        <v>25</v>
      </c>
      <c r="B29" s="4">
        <v>27</v>
      </c>
      <c r="C29" s="5">
        <f t="shared" si="5"/>
        <v>5905.9454887344564</v>
      </c>
      <c r="D29" s="13">
        <f t="shared" si="6"/>
        <v>1.2500000000000001E-2</v>
      </c>
      <c r="E29" s="5">
        <f t="shared" si="7"/>
        <v>73.824318609180708</v>
      </c>
      <c r="F29" s="5">
        <f t="shared" si="8"/>
        <v>459.23635400648624</v>
      </c>
      <c r="G29" s="5">
        <f t="shared" si="10"/>
        <v>533.06067261566693</v>
      </c>
      <c r="H29" s="6">
        <f t="shared" si="9"/>
        <v>5446.7091347279702</v>
      </c>
    </row>
    <row r="30" spans="1:8">
      <c r="A30">
        <v>26</v>
      </c>
      <c r="B30" s="4">
        <v>28</v>
      </c>
      <c r="C30" s="5">
        <f t="shared" si="5"/>
        <v>5446.7091347279702</v>
      </c>
      <c r="D30" s="13">
        <f t="shared" si="6"/>
        <v>1.2500000000000001E-2</v>
      </c>
      <c r="E30" s="5">
        <f t="shared" si="7"/>
        <v>68.083864184099625</v>
      </c>
      <c r="F30" s="5">
        <f t="shared" si="8"/>
        <v>464.97680843156729</v>
      </c>
      <c r="G30" s="5">
        <f t="shared" si="10"/>
        <v>533.06067261566693</v>
      </c>
      <c r="H30" s="6">
        <f t="shared" si="9"/>
        <v>4981.7323262964028</v>
      </c>
    </row>
    <row r="31" spans="1:8">
      <c r="A31">
        <v>27</v>
      </c>
      <c r="B31" s="4">
        <v>29</v>
      </c>
      <c r="C31" s="5">
        <f t="shared" si="5"/>
        <v>4981.7323262964028</v>
      </c>
      <c r="D31" s="13">
        <f t="shared" si="6"/>
        <v>1.2500000000000001E-2</v>
      </c>
      <c r="E31" s="5">
        <f t="shared" si="7"/>
        <v>62.271654078705041</v>
      </c>
      <c r="F31" s="5">
        <f t="shared" si="8"/>
        <v>470.78901853696186</v>
      </c>
      <c r="G31" s="5">
        <f t="shared" si="10"/>
        <v>533.06067261566693</v>
      </c>
      <c r="H31" s="6">
        <f t="shared" si="9"/>
        <v>4510.9433077594413</v>
      </c>
    </row>
    <row r="32" spans="1:8">
      <c r="A32">
        <v>28</v>
      </c>
      <c r="B32" s="4">
        <v>30</v>
      </c>
      <c r="C32" s="5">
        <f t="shared" si="5"/>
        <v>4510.9433077594413</v>
      </c>
      <c r="D32" s="13">
        <f t="shared" si="6"/>
        <v>1.2500000000000001E-2</v>
      </c>
      <c r="E32" s="5">
        <f t="shared" si="7"/>
        <v>56.386791346993022</v>
      </c>
      <c r="F32" s="5">
        <f t="shared" si="8"/>
        <v>476.67388126867388</v>
      </c>
      <c r="G32" s="5">
        <f t="shared" si="10"/>
        <v>533.06067261566693</v>
      </c>
      <c r="H32" s="6">
        <f t="shared" si="9"/>
        <v>4034.2694264907673</v>
      </c>
    </row>
    <row r="33" spans="1:8">
      <c r="A33">
        <v>29</v>
      </c>
      <c r="B33" s="4">
        <v>31</v>
      </c>
      <c r="C33" s="5">
        <f t="shared" si="5"/>
        <v>4034.2694264907673</v>
      </c>
      <c r="D33" s="13">
        <f t="shared" si="6"/>
        <v>1.2500000000000001E-2</v>
      </c>
      <c r="E33" s="5">
        <f t="shared" si="7"/>
        <v>50.428367831134594</v>
      </c>
      <c r="F33" s="5">
        <f t="shared" si="8"/>
        <v>482.63230478453232</v>
      </c>
      <c r="G33" s="5">
        <f t="shared" si="10"/>
        <v>533.06067261566693</v>
      </c>
      <c r="H33" s="6">
        <f t="shared" si="9"/>
        <v>3551.6371217062351</v>
      </c>
    </row>
    <row r="34" spans="1:8">
      <c r="A34">
        <v>30</v>
      </c>
      <c r="B34" s="4">
        <v>32</v>
      </c>
      <c r="C34" s="5">
        <f t="shared" si="5"/>
        <v>3551.6371217062351</v>
      </c>
      <c r="D34" s="13">
        <f t="shared" si="6"/>
        <v>1.2500000000000001E-2</v>
      </c>
      <c r="E34" s="5">
        <f t="shared" si="7"/>
        <v>44.395464021327939</v>
      </c>
      <c r="F34" s="5">
        <f t="shared" si="8"/>
        <v>488.66520859433899</v>
      </c>
      <c r="G34" s="5">
        <f t="shared" si="10"/>
        <v>533.06067261566693</v>
      </c>
      <c r="H34" s="6">
        <f t="shared" si="9"/>
        <v>3062.9719131118964</v>
      </c>
    </row>
    <row r="35" spans="1:8">
      <c r="A35">
        <v>31</v>
      </c>
      <c r="B35" s="4">
        <v>33</v>
      </c>
      <c r="C35" s="5">
        <f t="shared" si="5"/>
        <v>3062.9719131118964</v>
      </c>
      <c r="D35" s="13">
        <f t="shared" si="6"/>
        <v>1.2500000000000001E-2</v>
      </c>
      <c r="E35" s="5">
        <f t="shared" si="7"/>
        <v>38.287148913898704</v>
      </c>
      <c r="F35" s="5">
        <f t="shared" si="8"/>
        <v>494.77352370176823</v>
      </c>
      <c r="G35" s="5">
        <f t="shared" si="10"/>
        <v>533.06067261566693</v>
      </c>
      <c r="H35" s="6">
        <f t="shared" si="9"/>
        <v>2568.1983894101281</v>
      </c>
    </row>
    <row r="36" spans="1:8">
      <c r="A36">
        <v>32</v>
      </c>
      <c r="B36" s="4">
        <v>34</v>
      </c>
      <c r="C36" s="5">
        <f t="shared" ref="C36:C40" si="11">+H35</f>
        <v>2568.1983894101281</v>
      </c>
      <c r="D36" s="13">
        <f t="shared" ref="D36:D40" si="12">+D35</f>
        <v>1.2500000000000001E-2</v>
      </c>
      <c r="E36" s="5">
        <f t="shared" ref="E36:E40" si="13">+C36*D36</f>
        <v>32.102479867626606</v>
      </c>
      <c r="F36" s="5">
        <f t="shared" si="8"/>
        <v>500.95819274804035</v>
      </c>
      <c r="G36" s="5">
        <f t="shared" ref="G36:G40" si="14">+G35</f>
        <v>533.06067261566693</v>
      </c>
      <c r="H36" s="6">
        <f t="shared" ref="H36:H40" si="15">+C36-F36</f>
        <v>2067.2401966620878</v>
      </c>
    </row>
    <row r="37" spans="1:8">
      <c r="A37">
        <v>33</v>
      </c>
      <c r="B37" s="4">
        <v>35</v>
      </c>
      <c r="C37" s="5">
        <f t="shared" si="11"/>
        <v>2067.2401966620878</v>
      </c>
      <c r="D37" s="13">
        <v>0.01</v>
      </c>
      <c r="E37" s="5">
        <f t="shared" si="13"/>
        <v>20.672401966620878</v>
      </c>
      <c r="F37" s="5">
        <f t="shared" si="8"/>
        <v>509.12217701209477</v>
      </c>
      <c r="G37" s="5">
        <f>-PMT(D37,4,C37,0)</f>
        <v>529.79457897871566</v>
      </c>
      <c r="H37" s="6">
        <f t="shared" si="15"/>
        <v>1558.1180196499931</v>
      </c>
    </row>
    <row r="38" spans="1:8">
      <c r="A38">
        <v>34</v>
      </c>
      <c r="B38" s="4">
        <v>36</v>
      </c>
      <c r="C38" s="5">
        <f t="shared" si="11"/>
        <v>1558.1180196499931</v>
      </c>
      <c r="D38" s="13">
        <f t="shared" si="12"/>
        <v>0.01</v>
      </c>
      <c r="E38" s="5">
        <f t="shared" si="13"/>
        <v>15.581180196499931</v>
      </c>
      <c r="F38" s="5">
        <f t="shared" si="8"/>
        <v>514.21339878221568</v>
      </c>
      <c r="G38" s="5">
        <f t="shared" si="14"/>
        <v>529.79457897871566</v>
      </c>
      <c r="H38" s="6">
        <f t="shared" si="15"/>
        <v>1043.9046208677773</v>
      </c>
    </row>
    <row r="39" spans="1:8">
      <c r="A39">
        <v>35</v>
      </c>
      <c r="B39" s="4">
        <v>37</v>
      </c>
      <c r="C39" s="5">
        <f t="shared" si="11"/>
        <v>1043.9046208677773</v>
      </c>
      <c r="D39" s="13">
        <f t="shared" si="12"/>
        <v>0.01</v>
      </c>
      <c r="E39" s="5">
        <f t="shared" si="13"/>
        <v>10.439046208677773</v>
      </c>
      <c r="F39" s="5">
        <f t="shared" si="8"/>
        <v>519.35553277003794</v>
      </c>
      <c r="G39" s="5">
        <f t="shared" si="14"/>
        <v>529.79457897871566</v>
      </c>
      <c r="H39" s="6">
        <f t="shared" si="15"/>
        <v>524.5490880977394</v>
      </c>
    </row>
    <row r="40" spans="1:8">
      <c r="A40">
        <v>36</v>
      </c>
      <c r="B40" s="7">
        <v>38</v>
      </c>
      <c r="C40" s="8">
        <f t="shared" si="11"/>
        <v>524.5490880977394</v>
      </c>
      <c r="D40" s="14">
        <f t="shared" si="12"/>
        <v>0.01</v>
      </c>
      <c r="E40" s="8">
        <f t="shared" si="13"/>
        <v>5.2454908809773944</v>
      </c>
      <c r="F40" s="8">
        <f t="shared" si="8"/>
        <v>524.54908809773826</v>
      </c>
      <c r="G40" s="8">
        <f t="shared" si="14"/>
        <v>529.79457897871566</v>
      </c>
      <c r="H40" s="9">
        <f t="shared" si="15"/>
        <v>1.1368683772161603E-12</v>
      </c>
    </row>
    <row r="41" spans="1:8">
      <c r="C41" s="2"/>
      <c r="D41" s="3"/>
      <c r="E41" s="2"/>
      <c r="F41" s="2"/>
      <c r="G41" s="2"/>
      <c r="H41" s="2"/>
    </row>
    <row r="42" spans="1:8">
      <c r="C42" s="2"/>
      <c r="D42" s="3"/>
      <c r="E42" s="2"/>
      <c r="F42" s="2"/>
      <c r="G42" s="2"/>
      <c r="H42" s="2"/>
    </row>
    <row r="43" spans="1:8">
      <c r="C43" s="2"/>
      <c r="D43" s="3"/>
      <c r="E43" s="2"/>
      <c r="F43" s="2"/>
      <c r="G43" s="2"/>
      <c r="H43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5:H12"/>
  <sheetViews>
    <sheetView zoomScale="130" zoomScaleNormal="130" workbookViewId="0">
      <selection activeCell="H10" sqref="H10"/>
    </sheetView>
  </sheetViews>
  <sheetFormatPr baseColWidth="10" defaultRowHeight="15"/>
  <sheetData>
    <row r="5" spans="2:8">
      <c r="B5" t="s">
        <v>7</v>
      </c>
      <c r="C5">
        <v>10000</v>
      </c>
      <c r="H5">
        <f>+C5*C11</f>
        <v>170000</v>
      </c>
    </row>
    <row r="6" spans="2:8">
      <c r="B6" t="s">
        <v>9</v>
      </c>
      <c r="C6" s="15">
        <v>3.5000000000000003E-2</v>
      </c>
      <c r="D6" t="s">
        <v>8</v>
      </c>
      <c r="H6" s="1">
        <v>0.24</v>
      </c>
    </row>
    <row r="7" spans="2:8">
      <c r="B7" t="s">
        <v>10</v>
      </c>
      <c r="C7" s="17">
        <f>+C6/12</f>
        <v>2.9166666666666668E-3</v>
      </c>
      <c r="H7" s="16">
        <f>+H6/12</f>
        <v>0.02</v>
      </c>
    </row>
    <row r="8" spans="2:8">
      <c r="B8" t="s">
        <v>11</v>
      </c>
      <c r="C8">
        <v>120</v>
      </c>
      <c r="H8">
        <v>120</v>
      </c>
    </row>
    <row r="10" spans="2:8">
      <c r="C10" s="2">
        <f>-PMT(C7,C8,C5,0,)</f>
        <v>98.885867461903501</v>
      </c>
      <c r="H10" s="2">
        <f>-PMT(H7,H8,H5,0,)</f>
        <v>3748.176470591608</v>
      </c>
    </row>
    <row r="11" spans="2:8">
      <c r="B11" t="s">
        <v>12</v>
      </c>
      <c r="C11">
        <v>17</v>
      </c>
      <c r="E11">
        <f>+C11*C10</f>
        <v>1681.0597468523595</v>
      </c>
    </row>
    <row r="12" spans="2:8">
      <c r="C12">
        <f>+C11*1.024</f>
        <v>17.408000000000001</v>
      </c>
      <c r="E12">
        <f>+C12*C10</f>
        <v>1721.4051807768162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V</dc:creator>
  <cp:lastModifiedBy>German V</cp:lastModifiedBy>
  <dcterms:created xsi:type="dcterms:W3CDTF">2017-05-17T13:12:12Z</dcterms:created>
  <dcterms:modified xsi:type="dcterms:W3CDTF">2020-04-13T19:13:33Z</dcterms:modified>
</cp:coreProperties>
</file>