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WACC" sheetId="4" r:id="rId1"/>
  </sheets>
  <calcPr calcId="125725"/>
</workbook>
</file>

<file path=xl/calcChain.xml><?xml version="1.0" encoding="utf-8"?>
<calcChain xmlns="http://schemas.openxmlformats.org/spreadsheetml/2006/main">
  <c r="H20" i="4"/>
  <c r="L19"/>
  <c r="J19"/>
  <c r="I19"/>
  <c r="H12"/>
  <c r="E16"/>
  <c r="K19" s="1"/>
  <c r="E20" l="1"/>
  <c r="M19" s="1"/>
  <c r="L20" s="1"/>
  <c r="I20" l="1"/>
  <c r="H21" s="1"/>
  <c r="E12"/>
</calcChain>
</file>

<file path=xl/sharedStrings.xml><?xml version="1.0" encoding="utf-8"?>
<sst xmlns="http://schemas.openxmlformats.org/spreadsheetml/2006/main" count="32" uniqueCount="28">
  <si>
    <t>Kcp</t>
  </si>
  <si>
    <t>WACC</t>
  </si>
  <si>
    <t>Cómo determinar el Costo de la Deuda (Kd)</t>
  </si>
  <si>
    <t>Cifras en millones</t>
  </si>
  <si>
    <t>Cómo determinar el Tax</t>
  </si>
  <si>
    <t>EARNINGS BEFORE INCOME TAXES</t>
  </si>
  <si>
    <t>Income taxes</t>
  </si>
  <si>
    <t>Tax</t>
  </si>
  <si>
    <t>Kd</t>
  </si>
  <si>
    <t>Cómo determinar el %deuda</t>
  </si>
  <si>
    <t>Equity</t>
  </si>
  <si>
    <t>%deuda</t>
  </si>
  <si>
    <t>Cómo determinar el Costo del Capital Propio (Kcp)</t>
  </si>
  <si>
    <t>Rf</t>
  </si>
  <si>
    <t>β</t>
  </si>
  <si>
    <t>Equity Risk Premium</t>
  </si>
  <si>
    <t>%cp</t>
  </si>
  <si>
    <t>%d</t>
  </si>
  <si>
    <t>(1-tax)</t>
  </si>
  <si>
    <t>*Aviso: Vamos a calcular los ratios de Kdeuda;  %deuda y %cp usando los datos contables (balance); para este tipo empresa lo correcto sería tomar valores de mercado</t>
  </si>
  <si>
    <t>Total Debt (fin periodo anterior)</t>
  </si>
  <si>
    <t>Interest Expense (periodo actual)</t>
  </si>
  <si>
    <t>Tomamos el periodo anterior porque los intereses se calculan el saldo de la deuda al inicio del periodo</t>
  </si>
  <si>
    <t>Total Debt (periodo actual)</t>
  </si>
  <si>
    <t>Acá si tenemos que tomar al deuda al fin del periodo actual</t>
  </si>
  <si>
    <t>Al Equity Risk Premium lo sacamos de https://pages.stern.nyu.edu/~adamodar/</t>
  </si>
  <si>
    <t>A beta lo vamos a sacar de cualquier portal financiero (FT.com; Yahoo Finance; Bloomberg.com; etc)</t>
  </si>
  <si>
    <t>Acá estamos usando la tasa efectiva. Tambien podríamos usar la tasa marginal (35%)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</si>
</sst>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_ * #,##0_ ;_ * \-#,##0_ ;_ * &quot;-&quot;??_ ;_ @_ "/>
    <numFmt numFmtId="165" formatCode="0.000%"/>
    <numFmt numFmtId="166" formatCode="0.0%"/>
    <numFmt numFmtId="167" formatCode="_ * #,##0.0000_ ;_ * \-#,##0.0000_ ;_ * &quot;-&quot;??_ ;_ @_ "/>
    <numFmt numFmtId="169" formatCode="0.000"/>
    <numFmt numFmtId="170" formatCode="0.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A31"/>
      <name val="Arial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0" fontId="0" fillId="0" borderId="0" xfId="2" applyNumberFormat="1" applyFont="1"/>
    <xf numFmtId="165" fontId="0" fillId="0" borderId="0" xfId="2" applyNumberFormat="1" applyFont="1"/>
    <xf numFmtId="14" fontId="0" fillId="0" borderId="0" xfId="0" applyNumberFormat="1"/>
    <xf numFmtId="164" fontId="4" fillId="0" borderId="0" xfId="1" applyNumberFormat="1" applyFont="1" applyAlignment="1">
      <alignment horizontal="left" indent="1"/>
    </xf>
    <xf numFmtId="166" fontId="0" fillId="0" borderId="0" xfId="2" applyNumberFormat="1" applyFont="1"/>
    <xf numFmtId="14" fontId="0" fillId="0" borderId="4" xfId="0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0" fontId="0" fillId="0" borderId="5" xfId="2" applyNumberFormat="1" applyFont="1" applyBorder="1" applyAlignment="1">
      <alignment horizontal="center"/>
    </xf>
    <xf numFmtId="10" fontId="0" fillId="0" borderId="4" xfId="0" applyNumberFormat="1" applyFont="1" applyBorder="1" applyAlignment="1">
      <alignment horizontal="center"/>
    </xf>
    <xf numFmtId="43" fontId="0" fillId="0" borderId="5" xfId="1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0" fillId="0" borderId="6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/>
    </xf>
    <xf numFmtId="170" fontId="0" fillId="0" borderId="5" xfId="1" applyNumberFormat="1" applyFont="1" applyBorder="1" applyAlignment="1">
      <alignment horizontal="center" vertical="center"/>
    </xf>
    <xf numFmtId="170" fontId="0" fillId="0" borderId="6" xfId="1" applyNumberFormat="1" applyFont="1" applyBorder="1" applyAlignment="1">
      <alignment horizontal="center" vertical="center"/>
    </xf>
    <xf numFmtId="169" fontId="0" fillId="0" borderId="4" xfId="1" applyNumberFormat="1" applyFont="1" applyBorder="1" applyAlignment="1">
      <alignment horizontal="center"/>
    </xf>
    <xf numFmtId="169" fontId="0" fillId="0" borderId="6" xfId="1" applyNumberFormat="1" applyFont="1" applyBorder="1" applyAlignment="1">
      <alignment horizontal="center"/>
    </xf>
    <xf numFmtId="166" fontId="0" fillId="0" borderId="7" xfId="2" applyNumberFormat="1" applyFont="1" applyBorder="1" applyAlignment="1">
      <alignment horizontal="center"/>
    </xf>
    <xf numFmtId="169" fontId="0" fillId="0" borderId="8" xfId="0" applyNumberForma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38099</xdr:rowOff>
    </xdr:from>
    <xdr:to>
      <xdr:col>6</xdr:col>
      <xdr:colOff>9525</xdr:colOff>
      <xdr:row>8</xdr:row>
      <xdr:rowOff>9524</xdr:rowOff>
    </xdr:to>
    <xdr:grpSp>
      <xdr:nvGrpSpPr>
        <xdr:cNvPr id="2" name="1 Grupo"/>
        <xdr:cNvGrpSpPr/>
      </xdr:nvGrpSpPr>
      <xdr:grpSpPr>
        <a:xfrm>
          <a:off x="342899" y="228599"/>
          <a:ext cx="6756539" cy="1304925"/>
          <a:chOff x="0" y="427450"/>
          <a:chExt cx="8786842" cy="1216800"/>
        </a:xfrm>
        <a:scene3d>
          <a:camera prst="orthographicFront"/>
          <a:lightRig rig="flat" dir="t"/>
        </a:scene3d>
      </xdr:grpSpPr>
      <xdr:sp macro="" textlink="">
        <xdr:nvSpPr>
          <xdr:cNvPr id="3" name="2 Rectángulo redondeado"/>
          <xdr:cNvSpPr/>
        </xdr:nvSpPr>
        <xdr:spPr>
          <a:xfrm>
            <a:off x="0" y="427450"/>
            <a:ext cx="8786842" cy="1216800"/>
          </a:xfrm>
          <a:prstGeom prst="roundRect">
            <a:avLst/>
          </a:prstGeom>
          <a:sp3d prstMaterial="plastic">
            <a:bevelT w="120900" h="88900"/>
            <a:bevelB w="88900" h="31750" prst="angle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3">
            <a:schemeClr val="accent4">
              <a:hueOff val="0"/>
              <a:satOff val="0"/>
              <a:lumOff val="0"/>
              <a:alphaOff val="0"/>
            </a:schemeClr>
          </a:fillRef>
          <a:effectRef idx="2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3 Rectángulo"/>
          <xdr:cNvSpPr/>
        </xdr:nvSpPr>
        <xdr:spPr>
          <a:xfrm>
            <a:off x="59399" y="486849"/>
            <a:ext cx="8668044" cy="1098002"/>
          </a:xfrm>
          <a:prstGeom prst="rect">
            <a:avLst/>
          </a:prstGeom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21920" tIns="121920" rIns="121920" bIns="121920" numCol="1" spcCol="1270" anchor="ctr" anchorCtr="0">
            <a:noAutofit/>
          </a:bodyPr>
          <a:lstStyle/>
          <a:p>
            <a:pPr lvl="0" algn="l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3200" kern="1200"/>
              <a:t>WACC = k</a:t>
            </a:r>
            <a:r>
              <a:rPr lang="en-US" sz="3200" kern="1200" baseline="-25000"/>
              <a:t> deuda</a:t>
            </a:r>
            <a:r>
              <a:rPr lang="en-US" sz="3200" kern="1200"/>
              <a:t> %</a:t>
            </a:r>
            <a:r>
              <a:rPr lang="en-US" sz="3200" kern="1200" baseline="-25000"/>
              <a:t>deuda </a:t>
            </a:r>
            <a:r>
              <a:rPr lang="en-US" sz="3200" kern="1200"/>
              <a:t> * (1-tax) + k</a:t>
            </a:r>
            <a:r>
              <a:rPr lang="en-US" sz="3200" kern="1200" baseline="-25000"/>
              <a:t>cp</a:t>
            </a:r>
            <a:r>
              <a:rPr lang="en-US" sz="3200" kern="1200"/>
              <a:t> %</a:t>
            </a:r>
            <a:r>
              <a:rPr lang="en-US" sz="3200" kern="1200" baseline="-25000"/>
              <a:t>cp</a:t>
            </a:r>
            <a:endParaRPr lang="es-ES" sz="3200" kern="1200"/>
          </a:p>
        </xdr:txBody>
      </xdr:sp>
    </xdr:grpSp>
    <xdr:clientData/>
  </xdr:twoCellAnchor>
  <xdr:twoCellAnchor>
    <xdr:from>
      <xdr:col>6</xdr:col>
      <xdr:colOff>381000</xdr:colOff>
      <xdr:row>1</xdr:row>
      <xdr:rowOff>123825</xdr:rowOff>
    </xdr:from>
    <xdr:to>
      <xdr:col>16</xdr:col>
      <xdr:colOff>76200</xdr:colOff>
      <xdr:row>7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7467600" y="885825"/>
          <a:ext cx="7343775" cy="1019175"/>
        </a:xfrm>
        <a:prstGeom prst="roundRect">
          <a:avLst>
            <a:gd name="adj" fmla="val 12495"/>
          </a:avLst>
        </a:prstGeom>
        <a:ln>
          <a:headEnd/>
          <a:tailEnd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anchor="ctr"/>
        <a:lstStyle>
          <a:defPPr>
            <a:defRPr lang="en-US"/>
          </a:defPPr>
          <a:lvl1pPr marL="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>
    <xdr:from>
      <xdr:col>7</xdr:col>
      <xdr:colOff>90491</xdr:colOff>
      <xdr:row>2</xdr:row>
      <xdr:rowOff>76201</xdr:rowOff>
    </xdr:from>
    <xdr:to>
      <xdr:col>15</xdr:col>
      <xdr:colOff>242891</xdr:colOff>
      <xdr:row>6</xdr:row>
      <xdr:rowOff>22729</xdr:rowOff>
    </xdr:to>
    <xdr:sp macro="" textlink="">
      <xdr:nvSpPr>
        <xdr:cNvPr id="6" name="Rectangle 4"/>
        <xdr:cNvSpPr>
          <a:spLocks noChangeArrowheads="1"/>
        </xdr:cNvSpPr>
      </xdr:nvSpPr>
      <xdr:spPr bwMode="auto">
        <a:xfrm>
          <a:off x="7967666" y="1028701"/>
          <a:ext cx="6248400" cy="70852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lIns="92075" tIns="46038" rIns="92075" bIns="46038">
          <a:spAutoFit/>
        </a:bodyPr>
        <a:lstStyle>
          <a:defPPr>
            <a:defRPr lang="en-US"/>
          </a:defPPr>
          <a:lvl1pPr marL="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4000" b="1">
              <a:solidFill>
                <a:schemeClr val="bg1"/>
              </a:solidFill>
              <a:latin typeface="Arial" charset="0"/>
            </a:rPr>
            <a:t> K</a:t>
          </a:r>
          <a:r>
            <a:rPr lang="en-US" sz="4000" b="1" baseline="-25000">
              <a:solidFill>
                <a:schemeClr val="bg1"/>
              </a:solidFill>
              <a:latin typeface="Arial" charset="0"/>
            </a:rPr>
            <a:t>cp</a:t>
          </a:r>
          <a:r>
            <a:rPr lang="en-US" sz="4000" b="1">
              <a:solidFill>
                <a:schemeClr val="bg1"/>
              </a:solidFill>
              <a:latin typeface="Arial" charset="0"/>
            </a:rPr>
            <a:t> = r</a:t>
          </a:r>
          <a:r>
            <a:rPr lang="en-US" sz="4000" b="1" baseline="-25000">
              <a:solidFill>
                <a:schemeClr val="bg1"/>
              </a:solidFill>
              <a:latin typeface="Arial" charset="0"/>
            </a:rPr>
            <a:t>f</a:t>
          </a:r>
          <a:r>
            <a:rPr lang="en-US" sz="4000" b="1">
              <a:solidFill>
                <a:schemeClr val="bg1"/>
              </a:solidFill>
              <a:latin typeface="Arial" charset="0"/>
            </a:rPr>
            <a:t> + </a:t>
          </a:r>
          <a:r>
            <a:rPr lang="el-GR" sz="4000" b="1">
              <a:solidFill>
                <a:schemeClr val="bg1"/>
              </a:solidFill>
              <a:latin typeface="Arial" charset="0"/>
            </a:rPr>
            <a:t>β</a:t>
          </a:r>
          <a:r>
            <a:rPr lang="en-US" sz="4000" b="1">
              <a:solidFill>
                <a:schemeClr val="bg1"/>
              </a:solidFill>
              <a:latin typeface="Arial" charset="0"/>
            </a:rPr>
            <a:t> ( Er</a:t>
          </a:r>
          <a:r>
            <a:rPr lang="en-US" sz="4000" b="1" baseline="-25000">
              <a:solidFill>
                <a:schemeClr val="bg1"/>
              </a:solidFill>
              <a:latin typeface="Arial" charset="0"/>
            </a:rPr>
            <a:t>m</a:t>
          </a:r>
          <a:r>
            <a:rPr lang="en-US" sz="4000" b="1">
              <a:solidFill>
                <a:schemeClr val="bg1"/>
              </a:solidFill>
              <a:latin typeface="Arial" charset="0"/>
            </a:rPr>
            <a:t> - r</a:t>
          </a:r>
          <a:r>
            <a:rPr lang="en-US" sz="4000" b="1" baseline="-25000">
              <a:solidFill>
                <a:schemeClr val="bg1"/>
              </a:solidFill>
              <a:latin typeface="Arial" charset="0"/>
            </a:rPr>
            <a:t>f</a:t>
          </a:r>
          <a:r>
            <a:rPr lang="en-US" sz="4000" b="1">
              <a:solidFill>
                <a:schemeClr val="bg1"/>
              </a:solidFill>
              <a:latin typeface="Arial" charset="0"/>
            </a:rPr>
            <a:t> 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M23"/>
  <sheetViews>
    <sheetView showGridLines="0" tabSelected="1" topLeftCell="A8" zoomScale="115" zoomScaleNormal="115" workbookViewId="0">
      <selection activeCell="B17" sqref="B17"/>
    </sheetView>
  </sheetViews>
  <sheetFormatPr baseColWidth="10" defaultRowHeight="15"/>
  <cols>
    <col min="2" max="2" width="19" customWidth="1"/>
    <col min="3" max="3" width="22.85546875" customWidth="1"/>
    <col min="4" max="4" width="18" customWidth="1"/>
    <col min="5" max="5" width="23.5703125" customWidth="1"/>
    <col min="7" max="7" width="11.85546875" bestFit="1" customWidth="1"/>
  </cols>
  <sheetData>
    <row r="10" spans="2:12">
      <c r="B10" s="9" t="s">
        <v>2</v>
      </c>
      <c r="H10" s="9" t="s">
        <v>12</v>
      </c>
    </row>
    <row r="11" spans="2:12" ht="32.25" customHeight="1">
      <c r="B11" s="14" t="s">
        <v>3</v>
      </c>
      <c r="C11" s="11" t="s">
        <v>20</v>
      </c>
      <c r="D11" s="11" t="s">
        <v>21</v>
      </c>
      <c r="E11" s="13" t="s">
        <v>8</v>
      </c>
      <c r="H11" s="10" t="s">
        <v>0</v>
      </c>
      <c r="I11" s="10" t="s">
        <v>13</v>
      </c>
      <c r="J11" s="15" t="s">
        <v>14</v>
      </c>
      <c r="K11" s="16" t="s">
        <v>15</v>
      </c>
      <c r="L11" s="13"/>
    </row>
    <row r="12" spans="2:12">
      <c r="B12" s="6">
        <v>45107</v>
      </c>
      <c r="C12" s="7">
        <v>31493</v>
      </c>
      <c r="D12" s="7">
        <v>756</v>
      </c>
      <c r="E12" s="8">
        <f>+D12/C12</f>
        <v>2.4005334518781951E-2</v>
      </c>
      <c r="G12" s="5"/>
      <c r="H12" s="20">
        <f>+I12+J12*K12</f>
        <v>6.2844999999999998E-2</v>
      </c>
      <c r="I12" s="18">
        <v>4.4999999999999998E-2</v>
      </c>
      <c r="J12" s="19">
        <v>0.43</v>
      </c>
      <c r="K12" s="17">
        <v>4.1500000000000002E-2</v>
      </c>
      <c r="L12" s="8"/>
    </row>
    <row r="13" spans="2:12">
      <c r="B13" s="3" t="s">
        <v>22</v>
      </c>
      <c r="C13" s="4"/>
      <c r="D13" s="4"/>
      <c r="E13" s="1"/>
      <c r="G13" s="5"/>
      <c r="H13" s="26" t="s">
        <v>26</v>
      </c>
      <c r="I13" s="26"/>
      <c r="J13" s="26"/>
      <c r="K13" s="26"/>
      <c r="L13" s="26"/>
    </row>
    <row r="14" spans="2:12">
      <c r="B14" s="9" t="s">
        <v>4</v>
      </c>
      <c r="C14" s="4"/>
      <c r="D14" s="4"/>
      <c r="E14" s="1"/>
      <c r="G14" s="5"/>
      <c r="H14" s="29"/>
      <c r="I14" s="29"/>
      <c r="J14" s="29"/>
      <c r="K14" s="29"/>
      <c r="L14" s="29"/>
    </row>
    <row r="15" spans="2:12" ht="30">
      <c r="B15" s="10" t="s">
        <v>3</v>
      </c>
      <c r="C15" s="11" t="s">
        <v>5</v>
      </c>
      <c r="D15" s="12" t="s">
        <v>6</v>
      </c>
      <c r="E15" s="13" t="s">
        <v>7</v>
      </c>
      <c r="G15" s="5"/>
      <c r="H15" t="s">
        <v>25</v>
      </c>
    </row>
    <row r="16" spans="2:12">
      <c r="B16" s="6">
        <v>45107</v>
      </c>
      <c r="C16" s="7">
        <v>18353</v>
      </c>
      <c r="D16" s="7">
        <v>3615</v>
      </c>
      <c r="E16" s="8">
        <f>+D16/C16</f>
        <v>0.1969705225303765</v>
      </c>
      <c r="G16" s="5"/>
    </row>
    <row r="17" spans="2:13">
      <c r="B17" t="s">
        <v>27</v>
      </c>
    </row>
    <row r="18" spans="2:13">
      <c r="B18" s="9" t="s">
        <v>9</v>
      </c>
      <c r="C18" s="4"/>
      <c r="D18" s="4"/>
      <c r="E18" s="1"/>
      <c r="H18" s="10" t="s">
        <v>1</v>
      </c>
      <c r="I18" s="12" t="s">
        <v>8</v>
      </c>
      <c r="J18" s="12" t="s">
        <v>17</v>
      </c>
      <c r="K18" s="13" t="s">
        <v>18</v>
      </c>
      <c r="L18" s="13" t="s">
        <v>0</v>
      </c>
      <c r="M18" s="13" t="s">
        <v>16</v>
      </c>
    </row>
    <row r="19" spans="2:13" ht="30">
      <c r="B19" s="10" t="s">
        <v>3</v>
      </c>
      <c r="C19" s="11" t="s">
        <v>23</v>
      </c>
      <c r="D19" s="12" t="s">
        <v>10</v>
      </c>
      <c r="E19" s="13" t="s">
        <v>11</v>
      </c>
      <c r="H19" s="21"/>
      <c r="I19" s="24">
        <f>+E12</f>
        <v>2.4005334518781951E-2</v>
      </c>
      <c r="J19" s="22">
        <f>+E20</f>
        <v>0.42373151141149967</v>
      </c>
      <c r="K19" s="23">
        <f>1-E16</f>
        <v>0.8030294774696235</v>
      </c>
      <c r="L19" s="22">
        <f>+H12</f>
        <v>6.2844999999999998E-2</v>
      </c>
      <c r="M19" s="23">
        <f>1-J19</f>
        <v>0.57626848858850033</v>
      </c>
    </row>
    <row r="20" spans="2:13">
      <c r="B20" s="6">
        <v>45107</v>
      </c>
      <c r="C20" s="7">
        <v>34607</v>
      </c>
      <c r="D20" s="7">
        <v>47065</v>
      </c>
      <c r="E20" s="8">
        <f>+C20/(C20+D20)</f>
        <v>0.42373151141149967</v>
      </c>
      <c r="H20" s="35">
        <f>+I20+L20</f>
        <v>4.438386179685988E-2</v>
      </c>
      <c r="I20" s="30">
        <f>+I19*J19*K19</f>
        <v>8.1682686315155718E-3</v>
      </c>
      <c r="J20" s="30"/>
      <c r="K20" s="31"/>
      <c r="L20" s="32">
        <f>+L19*M19</f>
        <v>3.6215593165344305E-2</v>
      </c>
      <c r="M20" s="33"/>
    </row>
    <row r="21" spans="2:13" ht="13.5" customHeight="1">
      <c r="B21" t="s">
        <v>24</v>
      </c>
      <c r="C21" s="27"/>
      <c r="D21" s="27"/>
      <c r="E21" s="27"/>
      <c r="H21" s="34">
        <f>+I20+L20</f>
        <v>4.438386179685988E-2</v>
      </c>
    </row>
    <row r="22" spans="2:13">
      <c r="C22" s="28"/>
      <c r="D22" s="28"/>
      <c r="E22" s="28"/>
      <c r="H22" s="2"/>
    </row>
    <row r="23" spans="2:13">
      <c r="B23" s="25" t="s">
        <v>19</v>
      </c>
    </row>
  </sheetData>
  <mergeCells count="3">
    <mergeCell ref="H13:L14"/>
    <mergeCell ref="I20:K20"/>
    <mergeCell ref="L20:M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WACC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V</dc:creator>
  <cp:lastModifiedBy>German V</cp:lastModifiedBy>
  <dcterms:created xsi:type="dcterms:W3CDTF">2020-05-26T17:55:02Z</dcterms:created>
  <dcterms:modified xsi:type="dcterms:W3CDTF">2024-05-07T14:31:27Z</dcterms:modified>
</cp:coreProperties>
</file>