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22e01148e2477c56/Documentos/UNC/Analisis Estructural I/Curso 2026 (PLAN 023)/U4/"/>
    </mc:Choice>
  </mc:AlternateContent>
  <xr:revisionPtr revIDLastSave="3" documentId="13_ncr:40009_{EB782924-CAEE-4B74-A086-1682E087D8D0}" xr6:coauthVersionLast="47" xr6:coauthVersionMax="47" xr10:uidLastSave="{7AADC6C6-F314-43D8-8D39-1D0876E75C16}"/>
  <bookViews>
    <workbookView xWindow="38280" yWindow="-120" windowWidth="29040" windowHeight="15720" activeTab="1" xr2:uid="{00000000-000D-0000-FFFF-FFFF00000000}"/>
  </bookViews>
  <sheets>
    <sheet name="Barra 1" sheetId="1" r:id="rId1"/>
    <sheet name="Barra 2" sheetId="2" r:id="rId2"/>
    <sheet name="Solución" sheetId="4" r:id="rId3"/>
    <sheet name="Esfuerzos" sheetId="5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26" i="2" l="1"/>
  <c r="N26" i="2"/>
  <c r="O25" i="2"/>
  <c r="N25" i="2"/>
  <c r="L23" i="2"/>
  <c r="K23" i="2"/>
  <c r="L22" i="2"/>
  <c r="K22" i="2"/>
  <c r="C22" i="2" s="1" a="1"/>
  <c r="N26" i="1"/>
  <c r="O25" i="1"/>
  <c r="F28" i="4"/>
  <c r="F27" i="4"/>
  <c r="F31" i="4"/>
  <c r="F30" i="4"/>
  <c r="F29" i="4"/>
  <c r="C55" i="2" a="1"/>
  <c r="D56" i="2" s="1"/>
  <c r="F56" i="2"/>
  <c r="D59" i="2"/>
  <c r="F61" i="2"/>
  <c r="H63" i="2"/>
  <c r="C5" i="2"/>
  <c r="E5" i="2" s="1"/>
  <c r="C10" i="2" s="1"/>
  <c r="E15" i="2" s="1"/>
  <c r="H15" i="2" s="1"/>
  <c r="E3" i="2"/>
  <c r="E4" i="2"/>
  <c r="E18" i="2"/>
  <c r="E2" i="2"/>
  <c r="C9" i="2" s="1"/>
  <c r="C55" i="1" a="1"/>
  <c r="D55" i="1" s="1"/>
  <c r="C55" i="1"/>
  <c r="F55" i="1"/>
  <c r="C56" i="1"/>
  <c r="E56" i="1"/>
  <c r="H56" i="1"/>
  <c r="E57" i="1"/>
  <c r="G57" i="1"/>
  <c r="D58" i="1"/>
  <c r="G58" i="1"/>
  <c r="C59" i="1"/>
  <c r="F59" i="1"/>
  <c r="C60" i="1"/>
  <c r="E60" i="1"/>
  <c r="H60" i="1"/>
  <c r="E61" i="1"/>
  <c r="G61" i="1"/>
  <c r="D62" i="1"/>
  <c r="G62" i="1"/>
  <c r="C63" i="1"/>
  <c r="F63" i="1"/>
  <c r="O26" i="1"/>
  <c r="N25" i="1"/>
  <c r="L23" i="1"/>
  <c r="K23" i="1"/>
  <c r="L22" i="1"/>
  <c r="C22" i="1" s="1" a="1"/>
  <c r="E22" i="1" s="1"/>
  <c r="K22" i="1"/>
  <c r="E4" i="1"/>
  <c r="C5" i="1"/>
  <c r="E5" i="1" s="1"/>
  <c r="E3" i="1"/>
  <c r="C10" i="1" s="1"/>
  <c r="E2" i="1"/>
  <c r="H18" i="2"/>
  <c r="F62" i="2"/>
  <c r="H58" i="2"/>
  <c r="C9" i="1"/>
  <c r="C13" i="1" s="1"/>
  <c r="F16" i="1" s="1"/>
  <c r="E55" i="2"/>
  <c r="G56" i="2"/>
  <c r="C58" i="2"/>
  <c r="E59" i="2"/>
  <c r="G60" i="2"/>
  <c r="C62" i="2"/>
  <c r="G62" i="2"/>
  <c r="E63" i="2"/>
  <c r="G55" i="2"/>
  <c r="E56" i="2"/>
  <c r="C57" i="2"/>
  <c r="E58" i="2"/>
  <c r="C59" i="2"/>
  <c r="G59" i="2"/>
  <c r="C61" i="2"/>
  <c r="G61" i="2"/>
  <c r="E62" i="2"/>
  <c r="G63" i="2"/>
  <c r="F55" i="2"/>
  <c r="H56" i="2"/>
  <c r="F59" i="2"/>
  <c r="H60" i="2"/>
  <c r="D62" i="2"/>
  <c r="H63" i="1"/>
  <c r="D63" i="1"/>
  <c r="F62" i="1"/>
  <c r="D61" i="1"/>
  <c r="F60" i="1"/>
  <c r="H59" i="1"/>
  <c r="F58" i="1"/>
  <c r="H57" i="1"/>
  <c r="D57" i="1"/>
  <c r="H55" i="1"/>
  <c r="E14" i="1"/>
  <c r="F13" i="1"/>
  <c r="C16" i="1" s="1"/>
  <c r="D23" i="2" l="1"/>
  <c r="D25" i="2"/>
  <c r="G27" i="2"/>
  <c r="F23" i="2"/>
  <c r="C22" i="2"/>
  <c r="E22" i="2"/>
  <c r="C26" i="2"/>
  <c r="H25" i="2"/>
  <c r="C23" i="2"/>
  <c r="H27" i="2"/>
  <c r="D22" i="2"/>
  <c r="H24" i="2"/>
  <c r="D26" i="2"/>
  <c r="H26" i="2"/>
  <c r="C24" i="2"/>
  <c r="E25" i="2"/>
  <c r="C27" i="2"/>
  <c r="G25" i="2"/>
  <c r="F22" i="2"/>
  <c r="F24" i="2"/>
  <c r="G26" i="2"/>
  <c r="F24" i="1"/>
  <c r="D15" i="1"/>
  <c r="G15" i="1" s="1"/>
  <c r="E17" i="1" s="1"/>
  <c r="H14" i="1"/>
  <c r="D18" i="1" s="1"/>
  <c r="H17" i="1"/>
  <c r="G18" i="1" s="1"/>
  <c r="G17" i="1"/>
  <c r="H18" i="1"/>
  <c r="D14" i="1"/>
  <c r="G14" i="1" s="1"/>
  <c r="D17" i="1" s="1"/>
  <c r="E15" i="1"/>
  <c r="H15" i="1" s="1"/>
  <c r="E18" i="1" s="1"/>
  <c r="G23" i="1"/>
  <c r="C27" i="1"/>
  <c r="H24" i="1"/>
  <c r="G26" i="1"/>
  <c r="D27" i="1"/>
  <c r="H25" i="1"/>
  <c r="G24" i="1"/>
  <c r="G25" i="1"/>
  <c r="C22" i="1"/>
  <c r="C25" i="1"/>
  <c r="H22" i="1"/>
  <c r="E27" i="1"/>
  <c r="D24" i="1"/>
  <c r="E23" i="1"/>
  <c r="F25" i="1"/>
  <c r="H27" i="1"/>
  <c r="F26" i="1"/>
  <c r="D22" i="1"/>
  <c r="G27" i="1"/>
  <c r="F22" i="1"/>
  <c r="F27" i="1"/>
  <c r="H23" i="1"/>
  <c r="G22" i="1"/>
  <c r="C24" i="1"/>
  <c r="E25" i="1"/>
  <c r="F23" i="1"/>
  <c r="D25" i="1"/>
  <c r="E24" i="1"/>
  <c r="D26" i="1"/>
  <c r="C23" i="1"/>
  <c r="E26" i="1"/>
  <c r="H26" i="1"/>
  <c r="D23" i="1"/>
  <c r="C26" i="1"/>
  <c r="G24" i="2"/>
  <c r="E27" i="2"/>
  <c r="C25" i="2"/>
  <c r="F27" i="2"/>
  <c r="D24" i="2"/>
  <c r="D27" i="2"/>
  <c r="F13" i="2"/>
  <c r="C16" i="2" s="1"/>
  <c r="C13" i="2"/>
  <c r="F16" i="2" s="1"/>
  <c r="H23" i="2"/>
  <c r="F26" i="2"/>
  <c r="H22" i="2"/>
  <c r="F25" i="2"/>
  <c r="G22" i="2"/>
  <c r="E23" i="2"/>
  <c r="G23" i="2"/>
  <c r="E24" i="2"/>
  <c r="E26" i="2"/>
  <c r="H17" i="2"/>
  <c r="G18" i="2" s="1"/>
  <c r="D14" i="2"/>
  <c r="G14" i="2" s="1"/>
  <c r="D17" i="2" s="1"/>
  <c r="E14" i="2"/>
  <c r="G17" i="2"/>
  <c r="H62" i="2"/>
  <c r="D60" i="2"/>
  <c r="H57" i="2"/>
  <c r="H55" i="2"/>
  <c r="F56" i="1"/>
  <c r="D59" i="1"/>
  <c r="H61" i="1"/>
  <c r="F63" i="2"/>
  <c r="D58" i="2"/>
  <c r="C63" i="2"/>
  <c r="E60" i="2"/>
  <c r="G57" i="2"/>
  <c r="C55" i="2"/>
  <c r="E61" i="2"/>
  <c r="G58" i="2"/>
  <c r="C56" i="2"/>
  <c r="D57" i="2"/>
  <c r="E63" i="1"/>
  <c r="E62" i="1"/>
  <c r="F61" i="1"/>
  <c r="G60" i="1"/>
  <c r="G59" i="1"/>
  <c r="H58" i="1"/>
  <c r="C58" i="1"/>
  <c r="C57" i="1"/>
  <c r="D56" i="1"/>
  <c r="E55" i="1"/>
  <c r="H61" i="2"/>
  <c r="H59" i="2"/>
  <c r="F57" i="2"/>
  <c r="D55" i="2"/>
  <c r="C60" i="2"/>
  <c r="E57" i="2"/>
  <c r="F60" i="2"/>
  <c r="G63" i="1"/>
  <c r="H62" i="1"/>
  <c r="C62" i="1"/>
  <c r="C61" i="1"/>
  <c r="D60" i="1"/>
  <c r="E59" i="1"/>
  <c r="E58" i="1"/>
  <c r="F57" i="1"/>
  <c r="G56" i="1"/>
  <c r="G55" i="1"/>
  <c r="D63" i="2"/>
  <c r="D61" i="2"/>
  <c r="F58" i="2"/>
  <c r="C31" i="1" l="1" a="1"/>
  <c r="H14" i="2"/>
  <c r="D18" i="2" s="1"/>
  <c r="D15" i="2"/>
  <c r="G15" i="2" s="1"/>
  <c r="E17" i="2" s="1"/>
  <c r="E35" i="1" l="1"/>
  <c r="D32" i="1"/>
  <c r="E31" i="1"/>
  <c r="H31" i="1"/>
  <c r="D33" i="1"/>
  <c r="E32" i="1"/>
  <c r="F34" i="1"/>
  <c r="D35" i="1"/>
  <c r="C31" i="1"/>
  <c r="G33" i="1"/>
  <c r="C34" i="1"/>
  <c r="G35" i="1"/>
  <c r="H32" i="1"/>
  <c r="H35" i="1"/>
  <c r="C33" i="1"/>
  <c r="G32" i="1"/>
  <c r="D34" i="1"/>
  <c r="G36" i="1"/>
  <c r="D31" i="1"/>
  <c r="C35" i="1"/>
  <c r="F31" i="1"/>
  <c r="C36" i="1"/>
  <c r="H36" i="1"/>
  <c r="G31" i="1"/>
  <c r="E36" i="1"/>
  <c r="F32" i="1"/>
  <c r="E34" i="1"/>
  <c r="E33" i="1"/>
  <c r="H33" i="1"/>
  <c r="D36" i="1"/>
  <c r="F35" i="1"/>
  <c r="F33" i="1"/>
  <c r="F36" i="1"/>
  <c r="G34" i="1"/>
  <c r="C32" i="1"/>
  <c r="H34" i="1"/>
  <c r="C31" i="2" a="1"/>
  <c r="F32" i="2" l="1"/>
  <c r="E35" i="2"/>
  <c r="F34" i="2"/>
  <c r="C33" i="2"/>
  <c r="D32" i="2"/>
  <c r="D34" i="2"/>
  <c r="G33" i="2"/>
  <c r="C31" i="2"/>
  <c r="G32" i="2"/>
  <c r="E32" i="2"/>
  <c r="F33" i="2"/>
  <c r="C34" i="2"/>
  <c r="H33" i="2"/>
  <c r="H32" i="2"/>
  <c r="D33" i="2"/>
  <c r="G31" i="2"/>
  <c r="E34" i="2"/>
  <c r="H31" i="2"/>
  <c r="H34" i="2"/>
  <c r="D31" i="2"/>
  <c r="G34" i="2"/>
  <c r="E36" i="2"/>
  <c r="C36" i="2"/>
  <c r="F31" i="2"/>
  <c r="C32" i="2"/>
  <c r="H36" i="2"/>
  <c r="D36" i="2"/>
  <c r="E31" i="2"/>
  <c r="H35" i="2"/>
  <c r="G35" i="2"/>
  <c r="F36" i="2"/>
  <c r="F35" i="2"/>
  <c r="G36" i="2"/>
  <c r="E33" i="2"/>
  <c r="D35" i="2"/>
  <c r="C35" i="2"/>
  <c r="C39" i="1" a="1"/>
  <c r="C39" i="2" l="1" a="1"/>
  <c r="D42" i="1"/>
  <c r="H41" i="1"/>
  <c r="H43" i="1"/>
  <c r="E44" i="1"/>
  <c r="C43" i="1"/>
  <c r="E41" i="1"/>
  <c r="C40" i="1"/>
  <c r="C44" i="1"/>
  <c r="F40" i="1"/>
  <c r="G44" i="1"/>
  <c r="G43" i="1"/>
  <c r="G41" i="1"/>
  <c r="E40" i="1"/>
  <c r="G39" i="1"/>
  <c r="D40" i="1"/>
  <c r="D41" i="1"/>
  <c r="F39" i="1"/>
  <c r="H44" i="1"/>
  <c r="C41" i="1"/>
  <c r="F43" i="1"/>
  <c r="D39" i="1"/>
  <c r="H42" i="1"/>
  <c r="C42" i="1"/>
  <c r="E43" i="1"/>
  <c r="D44" i="1"/>
  <c r="F44" i="1"/>
  <c r="F42" i="1"/>
  <c r="E39" i="1"/>
  <c r="G40" i="1"/>
  <c r="G42" i="1"/>
  <c r="H40" i="1"/>
  <c r="H39" i="1"/>
  <c r="E42" i="1"/>
  <c r="D43" i="1"/>
  <c r="C39" i="1"/>
  <c r="F41" i="1"/>
  <c r="C66" i="1" l="1" a="1"/>
  <c r="D41" i="2"/>
  <c r="F40" i="2"/>
  <c r="H43" i="2"/>
  <c r="D43" i="2"/>
  <c r="C40" i="2"/>
  <c r="E42" i="2"/>
  <c r="D42" i="2"/>
  <c r="G39" i="2"/>
  <c r="F42" i="2"/>
  <c r="E43" i="2"/>
  <c r="F43" i="2"/>
  <c r="C43" i="2"/>
  <c r="H41" i="2"/>
  <c r="G43" i="2"/>
  <c r="E39" i="2"/>
  <c r="C44" i="2"/>
  <c r="F44" i="2"/>
  <c r="G40" i="2"/>
  <c r="E44" i="2"/>
  <c r="F39" i="2"/>
  <c r="D44" i="2"/>
  <c r="C41" i="2"/>
  <c r="H44" i="2"/>
  <c r="F41" i="2"/>
  <c r="H40" i="2"/>
  <c r="C39" i="2"/>
  <c r="C66" i="2" s="1" a="1"/>
  <c r="H39" i="2"/>
  <c r="D39" i="2"/>
  <c r="H42" i="2"/>
  <c r="G41" i="2"/>
  <c r="G42" i="2"/>
  <c r="G44" i="2"/>
  <c r="C42" i="2"/>
  <c r="E41" i="2"/>
  <c r="E40" i="2"/>
  <c r="D40" i="2"/>
  <c r="E69" i="2" l="1"/>
  <c r="F72" i="2"/>
  <c r="E68" i="2"/>
  <c r="G74" i="2"/>
  <c r="H70" i="2"/>
  <c r="E72" i="2"/>
  <c r="C68" i="2"/>
  <c r="F70" i="2"/>
  <c r="E73" i="2"/>
  <c r="F68" i="2"/>
  <c r="E74" i="2"/>
  <c r="D70" i="2"/>
  <c r="H72" i="2"/>
  <c r="H74" i="2"/>
  <c r="G66" i="2"/>
  <c r="H68" i="2"/>
  <c r="F69" i="2"/>
  <c r="E71" i="2"/>
  <c r="D67" i="2"/>
  <c r="F73" i="2"/>
  <c r="C74" i="2"/>
  <c r="C67" i="2"/>
  <c r="D69" i="2"/>
  <c r="D71" i="2"/>
  <c r="G67" i="2"/>
  <c r="F67" i="2"/>
  <c r="D66" i="2"/>
  <c r="C72" i="2"/>
  <c r="H66" i="2"/>
  <c r="C66" i="2"/>
  <c r="G70" i="2"/>
  <c r="H71" i="2"/>
  <c r="G73" i="2"/>
  <c r="F66" i="2"/>
  <c r="G71" i="2"/>
  <c r="D73" i="2"/>
  <c r="F71" i="2"/>
  <c r="H69" i="2"/>
  <c r="C73" i="2"/>
  <c r="E67" i="2"/>
  <c r="C71" i="2"/>
  <c r="D68" i="2"/>
  <c r="D74" i="2"/>
  <c r="H67" i="2"/>
  <c r="E66" i="2"/>
  <c r="C69" i="2"/>
  <c r="G69" i="2"/>
  <c r="H73" i="2"/>
  <c r="G72" i="2"/>
  <c r="D72" i="2"/>
  <c r="E70" i="2"/>
  <c r="F74" i="2"/>
  <c r="C70" i="2"/>
  <c r="G68" i="2"/>
  <c r="H66" i="1"/>
  <c r="D69" i="1"/>
  <c r="E67" i="1"/>
  <c r="H70" i="1"/>
  <c r="G66" i="1"/>
  <c r="F74" i="1"/>
  <c r="D74" i="1"/>
  <c r="E71" i="1"/>
  <c r="F67" i="1"/>
  <c r="G68" i="1"/>
  <c r="G67" i="1"/>
  <c r="D66" i="1"/>
  <c r="H74" i="1"/>
  <c r="C72" i="1"/>
  <c r="F72" i="1"/>
  <c r="D73" i="1"/>
  <c r="D68" i="1"/>
  <c r="G71" i="1"/>
  <c r="H69" i="1"/>
  <c r="H68" i="1"/>
  <c r="C71" i="1"/>
  <c r="E69" i="1"/>
  <c r="D67" i="1"/>
  <c r="C68" i="1"/>
  <c r="D70" i="1"/>
  <c r="G73" i="1"/>
  <c r="F69" i="1"/>
  <c r="E72" i="1"/>
  <c r="E70" i="1"/>
  <c r="H71" i="1"/>
  <c r="H72" i="1"/>
  <c r="G74" i="1"/>
  <c r="C66" i="1"/>
  <c r="F68" i="1"/>
  <c r="G70" i="1"/>
  <c r="C67" i="1"/>
  <c r="D71" i="1"/>
  <c r="F70" i="1"/>
  <c r="F66" i="1"/>
  <c r="E73" i="1"/>
  <c r="D72" i="1"/>
  <c r="H73" i="1"/>
  <c r="E68" i="1"/>
  <c r="C73" i="1"/>
  <c r="G72" i="1"/>
  <c r="C74" i="1"/>
  <c r="C70" i="1"/>
  <c r="C69" i="1"/>
  <c r="G69" i="1"/>
  <c r="H67" i="1"/>
  <c r="E74" i="1"/>
  <c r="F71" i="1"/>
  <c r="F73" i="1"/>
  <c r="E66" i="1"/>
  <c r="C79" i="1" l="1" a="1"/>
  <c r="C79" i="2" a="1"/>
  <c r="I79" i="2" l="1"/>
  <c r="J86" i="2"/>
  <c r="C87" i="2"/>
  <c r="J87" i="2"/>
  <c r="K87" i="2"/>
  <c r="H80" i="2"/>
  <c r="I87" i="2"/>
  <c r="G79" i="2"/>
  <c r="F80" i="2"/>
  <c r="J79" i="2"/>
  <c r="E79" i="2"/>
  <c r="G86" i="2"/>
  <c r="I86" i="2"/>
  <c r="I83" i="2"/>
  <c r="H83" i="2"/>
  <c r="C79" i="2"/>
  <c r="C84" i="2"/>
  <c r="G81" i="2"/>
  <c r="K79" i="2"/>
  <c r="I80" i="2"/>
  <c r="I82" i="2"/>
  <c r="D82" i="2"/>
  <c r="F82" i="2"/>
  <c r="D81" i="2"/>
  <c r="J81" i="2"/>
  <c r="D85" i="2"/>
  <c r="G84" i="2"/>
  <c r="J82" i="2"/>
  <c r="G82" i="2"/>
  <c r="I85" i="2"/>
  <c r="E87" i="2"/>
  <c r="D79" i="2"/>
  <c r="C81" i="2"/>
  <c r="C80" i="2"/>
  <c r="K80" i="2"/>
  <c r="E81" i="2"/>
  <c r="E85" i="2"/>
  <c r="C85" i="2"/>
  <c r="F85" i="2"/>
  <c r="H82" i="2"/>
  <c r="J85" i="2"/>
  <c r="H85" i="2"/>
  <c r="I81" i="2"/>
  <c r="D80" i="2"/>
  <c r="K84" i="2"/>
  <c r="H81" i="2"/>
  <c r="G80" i="2"/>
  <c r="C86" i="2"/>
  <c r="E82" i="2"/>
  <c r="G87" i="2"/>
  <c r="D84" i="2"/>
  <c r="E84" i="2"/>
  <c r="E80" i="2"/>
  <c r="D87" i="2"/>
  <c r="K82" i="2"/>
  <c r="H84" i="2"/>
  <c r="C82" i="2"/>
  <c r="K83" i="2"/>
  <c r="F84" i="2"/>
  <c r="C83" i="2"/>
  <c r="G83" i="2"/>
  <c r="F86" i="2"/>
  <c r="H79" i="2"/>
  <c r="K81" i="2"/>
  <c r="K85" i="2"/>
  <c r="H87" i="2"/>
  <c r="J83" i="2"/>
  <c r="D83" i="2"/>
  <c r="H86" i="2"/>
  <c r="E86" i="2"/>
  <c r="F79" i="2"/>
  <c r="F83" i="2"/>
  <c r="E83" i="2"/>
  <c r="K86" i="2"/>
  <c r="J80" i="2"/>
  <c r="F87" i="2"/>
  <c r="J84" i="2"/>
  <c r="G85" i="2"/>
  <c r="I84" i="2"/>
  <c r="D86" i="2"/>
  <c r="F81" i="2"/>
  <c r="I79" i="1"/>
  <c r="I5" i="4" s="1"/>
  <c r="G85" i="1"/>
  <c r="G82" i="1"/>
  <c r="E80" i="1"/>
  <c r="E6" i="4" s="1"/>
  <c r="E19" i="4" s="1"/>
  <c r="K80" i="1"/>
  <c r="K6" i="4" s="1"/>
  <c r="F83" i="1"/>
  <c r="G87" i="1"/>
  <c r="G13" i="4" s="1"/>
  <c r="E83" i="1"/>
  <c r="E9" i="4" s="1"/>
  <c r="H83" i="1"/>
  <c r="C82" i="1"/>
  <c r="C8" i="4" s="1"/>
  <c r="C21" i="4" s="1"/>
  <c r="H85" i="1"/>
  <c r="H11" i="4" s="1"/>
  <c r="K83" i="1"/>
  <c r="K9" i="4" s="1"/>
  <c r="K81" i="1"/>
  <c r="C85" i="1"/>
  <c r="C11" i="4" s="1"/>
  <c r="G79" i="1"/>
  <c r="G5" i="4" s="1"/>
  <c r="C79" i="1"/>
  <c r="C83" i="1"/>
  <c r="J79" i="1"/>
  <c r="H80" i="1"/>
  <c r="H84" i="1"/>
  <c r="G84" i="1"/>
  <c r="C84" i="1"/>
  <c r="C10" i="4" s="1"/>
  <c r="C22" i="4" s="1"/>
  <c r="C87" i="1"/>
  <c r="C13" i="4" s="1"/>
  <c r="J81" i="1"/>
  <c r="J7" i="4" s="1"/>
  <c r="I86" i="1"/>
  <c r="D85" i="1"/>
  <c r="D11" i="4" s="1"/>
  <c r="J85" i="1"/>
  <c r="J11" i="4" s="1"/>
  <c r="E87" i="1"/>
  <c r="F80" i="1"/>
  <c r="F6" i="4" s="1"/>
  <c r="F19" i="4" s="1"/>
  <c r="I85" i="1"/>
  <c r="I11" i="4" s="1"/>
  <c r="C81" i="1"/>
  <c r="C7" i="4" s="1"/>
  <c r="C20" i="4" s="1"/>
  <c r="J84" i="1"/>
  <c r="K82" i="1"/>
  <c r="H79" i="1"/>
  <c r="D84" i="1"/>
  <c r="D10" i="4" s="1"/>
  <c r="D22" i="4" s="1"/>
  <c r="C80" i="1"/>
  <c r="C6" i="4" s="1"/>
  <c r="C19" i="4" s="1"/>
  <c r="E85" i="1"/>
  <c r="E11" i="4" s="1"/>
  <c r="D87" i="1"/>
  <c r="D13" i="4" s="1"/>
  <c r="E84" i="1"/>
  <c r="E10" i="4" s="1"/>
  <c r="E22" i="4" s="1"/>
  <c r="K84" i="1"/>
  <c r="D82" i="1"/>
  <c r="D8" i="4" s="1"/>
  <c r="D21" i="4" s="1"/>
  <c r="G83" i="1"/>
  <c r="K85" i="1"/>
  <c r="K11" i="4" s="1"/>
  <c r="K86" i="1"/>
  <c r="K12" i="4" s="1"/>
  <c r="E81" i="1"/>
  <c r="H87" i="1"/>
  <c r="H13" i="4" s="1"/>
  <c r="F87" i="1"/>
  <c r="F13" i="4" s="1"/>
  <c r="G81" i="1"/>
  <c r="G7" i="4" s="1"/>
  <c r="J87" i="1"/>
  <c r="F81" i="1"/>
  <c r="F7" i="4" s="1"/>
  <c r="F20" i="4" s="1"/>
  <c r="F84" i="1"/>
  <c r="J80" i="1"/>
  <c r="G80" i="1"/>
  <c r="C86" i="1"/>
  <c r="F82" i="1"/>
  <c r="F8" i="4" s="1"/>
  <c r="F21" i="4" s="1"/>
  <c r="H82" i="1"/>
  <c r="D81" i="1"/>
  <c r="D86" i="1"/>
  <c r="E86" i="1"/>
  <c r="E12" i="4" s="1"/>
  <c r="I82" i="1"/>
  <c r="I8" i="4" s="1"/>
  <c r="J82" i="1"/>
  <c r="F85" i="1"/>
  <c r="F11" i="4" s="1"/>
  <c r="K79" i="1"/>
  <c r="K5" i="4" s="1"/>
  <c r="J86" i="1"/>
  <c r="J12" i="4" s="1"/>
  <c r="I81" i="1"/>
  <c r="E79" i="1"/>
  <c r="J83" i="1"/>
  <c r="J9" i="4" s="1"/>
  <c r="D80" i="1"/>
  <c r="F79" i="1"/>
  <c r="D79" i="1"/>
  <c r="I80" i="1"/>
  <c r="I6" i="4" s="1"/>
  <c r="D83" i="1"/>
  <c r="D9" i="4" s="1"/>
  <c r="I84" i="1"/>
  <c r="H86" i="1"/>
  <c r="H12" i="4" s="1"/>
  <c r="H81" i="1"/>
  <c r="K87" i="1"/>
  <c r="K13" i="4" s="1"/>
  <c r="F86" i="1"/>
  <c r="F12" i="4" s="1"/>
  <c r="I83" i="1"/>
  <c r="G86" i="1"/>
  <c r="G12" i="4" s="1"/>
  <c r="E82" i="1"/>
  <c r="E8" i="4" s="1"/>
  <c r="E21" i="4" s="1"/>
  <c r="I87" i="1"/>
  <c r="E13" i="4" l="1"/>
  <c r="I9" i="4"/>
  <c r="I12" i="4"/>
  <c r="F5" i="4"/>
  <c r="F18" i="4" s="1"/>
  <c r="H7" i="4"/>
  <c r="G20" i="4" s="1"/>
  <c r="I10" i="4"/>
  <c r="K10" i="4"/>
  <c r="H6" i="4"/>
  <c r="G19" i="4" s="1"/>
  <c r="G8" i="4"/>
  <c r="H9" i="4"/>
  <c r="G10" i="4"/>
  <c r="H5" i="4"/>
  <c r="G18" i="4" s="1"/>
  <c r="J5" i="4"/>
  <c r="G11" i="4"/>
  <c r="G9" i="4"/>
  <c r="G6" i="4"/>
  <c r="J6" i="4"/>
  <c r="E5" i="4"/>
  <c r="E18" i="4" s="1"/>
  <c r="I13" i="4"/>
  <c r="I7" i="4"/>
  <c r="K8" i="4"/>
  <c r="D6" i="4"/>
  <c r="D19" i="4" s="1"/>
  <c r="F10" i="4"/>
  <c r="F22" i="4" s="1"/>
  <c r="J10" i="4"/>
  <c r="D12" i="4"/>
  <c r="C12" i="4"/>
  <c r="F9" i="4"/>
  <c r="D5" i="4"/>
  <c r="D18" i="4" s="1"/>
  <c r="J8" i="4"/>
  <c r="D7" i="4"/>
  <c r="D20" i="4" s="1"/>
  <c r="J13" i="4"/>
  <c r="E7" i="4"/>
  <c r="E20" i="4" s="1"/>
  <c r="C9" i="4"/>
  <c r="K7" i="4"/>
  <c r="H8" i="4"/>
  <c r="G21" i="4" s="1"/>
  <c r="H10" i="4"/>
  <c r="G22" i="4" s="1"/>
  <c r="C5" i="4"/>
  <c r="C18" i="4" l="1"/>
  <c r="C40" i="4" s="1" a="1"/>
  <c r="G40" i="4" l="1"/>
  <c r="E43" i="4"/>
  <c r="C44" i="4"/>
  <c r="G43" i="4"/>
  <c r="E40" i="4"/>
  <c r="D43" i="4"/>
  <c r="D42" i="4"/>
  <c r="C42" i="4"/>
  <c r="F43" i="4"/>
  <c r="F41" i="4"/>
  <c r="F42" i="4"/>
  <c r="G42" i="4"/>
  <c r="D41" i="4"/>
  <c r="E44" i="4"/>
  <c r="F40" i="4"/>
  <c r="E41" i="4"/>
  <c r="E42" i="4"/>
  <c r="G44" i="4"/>
  <c r="C43" i="4"/>
  <c r="C41" i="4"/>
  <c r="F44" i="4"/>
  <c r="G41" i="4"/>
  <c r="C40" i="4"/>
  <c r="D44" i="4"/>
  <c r="D40" i="4"/>
  <c r="C47" i="4" l="1" a="1"/>
  <c r="C47" i="4" s="1"/>
  <c r="C54" i="4" s="1"/>
  <c r="C51" i="4" l="1"/>
  <c r="C59" i="4" s="1"/>
  <c r="C50" i="4"/>
  <c r="C57" i="4" s="1"/>
  <c r="C48" i="4"/>
  <c r="C55" i="4" s="1"/>
  <c r="C49" i="4"/>
  <c r="C56" i="4" s="1"/>
  <c r="F4" i="5" a="1"/>
  <c r="F54" i="4"/>
  <c r="C4" i="5" a="1"/>
  <c r="C65" i="4" a="1"/>
  <c r="C69" i="4" l="1"/>
  <c r="E69" i="4" s="1"/>
  <c r="C65" i="4"/>
  <c r="E65" i="4" s="1"/>
  <c r="C70" i="4"/>
  <c r="E70" i="4" s="1"/>
  <c r="C71" i="4"/>
  <c r="E71" i="4" s="1"/>
  <c r="C72" i="4"/>
  <c r="E72" i="4" s="1"/>
  <c r="C67" i="4"/>
  <c r="E67" i="4" s="1"/>
  <c r="C68" i="4"/>
  <c r="E68" i="4" s="1"/>
  <c r="C66" i="4"/>
  <c r="E66" i="4" s="1"/>
  <c r="C73" i="4"/>
  <c r="E73" i="4" s="1"/>
  <c r="C6" i="5"/>
  <c r="C5" i="5"/>
  <c r="C8" i="5"/>
  <c r="C9" i="5"/>
  <c r="C4" i="5"/>
  <c r="C7" i="5"/>
  <c r="F5" i="5"/>
  <c r="F6" i="5"/>
  <c r="F7" i="5"/>
  <c r="F4" i="5"/>
  <c r="F8" i="5"/>
  <c r="F9" i="5"/>
  <c r="F12" i="5" l="1" a="1"/>
  <c r="F12" i="5" s="1"/>
  <c r="C12" i="5" a="1"/>
  <c r="F17" i="5" l="1"/>
  <c r="F16" i="5"/>
  <c r="F14" i="5"/>
  <c r="F13" i="5"/>
  <c r="F15" i="5"/>
  <c r="C12" i="5"/>
  <c r="C13" i="5"/>
  <c r="C15" i="5"/>
  <c r="C16" i="5"/>
  <c r="C17" i="5"/>
  <c r="C14" i="5"/>
  <c r="F20" i="5" a="1"/>
  <c r="F20" i="5" l="1"/>
  <c r="F22" i="5"/>
  <c r="F24" i="5"/>
  <c r="F23" i="5"/>
  <c r="F21" i="5"/>
  <c r="F25" i="5"/>
  <c r="C20" i="5" a="1"/>
  <c r="C25" i="5" l="1"/>
  <c r="C23" i="5"/>
  <c r="C21" i="5"/>
  <c r="C20" i="5"/>
  <c r="C22" i="5"/>
  <c r="C24" i="5"/>
</calcChain>
</file>

<file path=xl/sharedStrings.xml><?xml version="1.0" encoding="utf-8"?>
<sst xmlns="http://schemas.openxmlformats.org/spreadsheetml/2006/main" count="155" uniqueCount="64">
  <si>
    <t>cm2</t>
  </si>
  <si>
    <t>A=</t>
  </si>
  <si>
    <t>L=</t>
  </si>
  <si>
    <t>E=</t>
  </si>
  <si>
    <t>m</t>
  </si>
  <si>
    <t>E A / L</t>
  </si>
  <si>
    <t>º</t>
  </si>
  <si>
    <t>b</t>
  </si>
  <si>
    <t>bT</t>
  </si>
  <si>
    <t>K</t>
  </si>
  <si>
    <t>ENSAMBLAJE</t>
  </si>
  <si>
    <t>CONDICIONES DE CONTORNO</t>
  </si>
  <si>
    <t>VECTOR DE CARGAS</t>
  </si>
  <si>
    <t>P</t>
  </si>
  <si>
    <t>K^(-1)</t>
  </si>
  <si>
    <t>U</t>
  </si>
  <si>
    <t>R</t>
  </si>
  <si>
    <t>SOLUCIÓN</t>
  </si>
  <si>
    <t>u=b U</t>
  </si>
  <si>
    <t>BARRA 1</t>
  </si>
  <si>
    <t>BARRA 2</t>
  </si>
  <si>
    <r>
      <t>k</t>
    </r>
    <r>
      <rPr>
        <sz val="10"/>
        <rFont val="Verdana"/>
        <family val="2"/>
      </rPr>
      <t>e=</t>
    </r>
  </si>
  <si>
    <r>
      <t>a</t>
    </r>
    <r>
      <rPr>
        <vertAlign val="superscript"/>
        <sz val="10"/>
        <rFont val="Verdana"/>
        <family val="2"/>
      </rPr>
      <t>T</t>
    </r>
    <r>
      <rPr>
        <sz val="10"/>
        <rFont val="Verdana"/>
        <family val="2"/>
      </rPr>
      <t>=</t>
    </r>
  </si>
  <si>
    <r>
      <t>a</t>
    </r>
    <r>
      <rPr>
        <vertAlign val="superscript"/>
        <sz val="10"/>
        <rFont val="Verdana"/>
        <family val="2"/>
      </rPr>
      <t>T</t>
    </r>
    <r>
      <rPr>
        <i/>
        <sz val="10"/>
        <rFont val="Verdana"/>
        <family val="2"/>
      </rPr>
      <t>k</t>
    </r>
    <r>
      <rPr>
        <sz val="10"/>
        <rFont val="Verdana"/>
        <family val="2"/>
      </rPr>
      <t>e</t>
    </r>
  </si>
  <si>
    <r>
      <t>ke= a</t>
    </r>
    <r>
      <rPr>
        <vertAlign val="superscript"/>
        <sz val="10"/>
        <rFont val="Verdana"/>
        <family val="2"/>
      </rPr>
      <t>T</t>
    </r>
    <r>
      <rPr>
        <i/>
        <sz val="10"/>
        <rFont val="Verdana"/>
        <family val="2"/>
      </rPr>
      <t>k</t>
    </r>
    <r>
      <rPr>
        <sz val="10"/>
        <rFont val="Verdana"/>
        <family val="2"/>
      </rPr>
      <t>e a</t>
    </r>
  </si>
  <si>
    <r>
      <t>b</t>
    </r>
    <r>
      <rPr>
        <vertAlign val="superscript"/>
        <sz val="10"/>
        <rFont val="Verdana"/>
        <family val="2"/>
      </rPr>
      <t>T</t>
    </r>
    <r>
      <rPr>
        <sz val="10"/>
        <rFont val="Verdana"/>
        <family val="2"/>
      </rPr>
      <t>ke</t>
    </r>
  </si>
  <si>
    <r>
      <t>Ke= b</t>
    </r>
    <r>
      <rPr>
        <vertAlign val="superscript"/>
        <sz val="10"/>
        <rFont val="Verdana"/>
        <family val="2"/>
      </rPr>
      <t>T</t>
    </r>
    <r>
      <rPr>
        <sz val="10"/>
        <rFont val="Verdana"/>
        <family val="2"/>
      </rPr>
      <t>ke b</t>
    </r>
  </si>
  <si>
    <r>
      <t>u</t>
    </r>
    <r>
      <rPr>
        <sz val="10"/>
        <rFont val="Verdana"/>
        <family val="2"/>
      </rPr>
      <t>=a u</t>
    </r>
  </si>
  <si>
    <r>
      <t>F</t>
    </r>
    <r>
      <rPr>
        <sz val="10"/>
        <rFont val="Verdana"/>
        <family val="2"/>
      </rPr>
      <t>=</t>
    </r>
    <r>
      <rPr>
        <i/>
        <sz val="10"/>
        <rFont val="Verdana"/>
        <family val="2"/>
      </rPr>
      <t>k</t>
    </r>
    <r>
      <rPr>
        <sz val="10"/>
        <rFont val="Verdana"/>
        <family val="2"/>
      </rPr>
      <t>e u</t>
    </r>
  </si>
  <si>
    <t>J=</t>
  </si>
  <si>
    <t>cm4</t>
  </si>
  <si>
    <t>cm</t>
  </si>
  <si>
    <t>kN/cm2</t>
  </si>
  <si>
    <t>kN/cm</t>
  </si>
  <si>
    <t>E I / L</t>
  </si>
  <si>
    <t>kNcm/rad</t>
  </si>
  <si>
    <r>
      <t>ux</t>
    </r>
    <r>
      <rPr>
        <vertAlign val="subscript"/>
        <sz val="10"/>
        <rFont val="Verdana"/>
        <family val="2"/>
      </rPr>
      <t>j</t>
    </r>
  </si>
  <si>
    <r>
      <t>f</t>
    </r>
    <r>
      <rPr>
        <sz val="10"/>
        <rFont val="Verdana"/>
        <family val="2"/>
      </rPr>
      <t>x</t>
    </r>
    <r>
      <rPr>
        <vertAlign val="subscript"/>
        <sz val="10"/>
        <rFont val="Verdana"/>
        <family val="2"/>
      </rPr>
      <t>j</t>
    </r>
  </si>
  <si>
    <r>
      <t>ux</t>
    </r>
    <r>
      <rPr>
        <vertAlign val="subscript"/>
        <sz val="10"/>
        <rFont val="Verdana"/>
        <family val="2"/>
      </rPr>
      <t>k</t>
    </r>
  </si>
  <si>
    <r>
      <t>f</t>
    </r>
    <r>
      <rPr>
        <vertAlign val="subscript"/>
        <sz val="10"/>
        <rFont val="Verdana"/>
        <family val="2"/>
      </rPr>
      <t>k</t>
    </r>
  </si>
  <si>
    <r>
      <t>f</t>
    </r>
    <r>
      <rPr>
        <vertAlign val="subscript"/>
        <sz val="10"/>
        <rFont val="Verdana"/>
        <family val="2"/>
      </rPr>
      <t>j</t>
    </r>
  </si>
  <si>
    <r>
      <t>uy</t>
    </r>
    <r>
      <rPr>
        <vertAlign val="subscript"/>
        <sz val="10"/>
        <rFont val="Verdana"/>
        <family val="2"/>
      </rPr>
      <t>j</t>
    </r>
  </si>
  <si>
    <r>
      <t>uy</t>
    </r>
    <r>
      <rPr>
        <vertAlign val="subscript"/>
        <sz val="10"/>
        <rFont val="Verdana"/>
        <family val="2"/>
      </rPr>
      <t>k</t>
    </r>
  </si>
  <si>
    <r>
      <t>a</t>
    </r>
    <r>
      <rPr>
        <sz val="10"/>
        <rFont val="Verdana"/>
        <family val="2"/>
      </rPr>
      <t>=</t>
    </r>
  </si>
  <si>
    <r>
      <t>q</t>
    </r>
    <r>
      <rPr>
        <sz val="10"/>
        <rFont val="Verdana"/>
        <family val="2"/>
      </rPr>
      <t>=</t>
    </r>
  </si>
  <si>
    <r>
      <t>ux</t>
    </r>
    <r>
      <rPr>
        <vertAlign val="subscript"/>
        <sz val="10"/>
        <rFont val="Verdana"/>
        <family val="2"/>
      </rPr>
      <t>1</t>
    </r>
  </si>
  <si>
    <r>
      <t>uy</t>
    </r>
    <r>
      <rPr>
        <vertAlign val="subscript"/>
        <sz val="10"/>
        <rFont val="Verdana"/>
        <family val="2"/>
      </rPr>
      <t>1</t>
    </r>
  </si>
  <si>
    <r>
      <t>f</t>
    </r>
    <r>
      <rPr>
        <vertAlign val="subscript"/>
        <sz val="10"/>
        <rFont val="Verdana"/>
        <family val="2"/>
      </rPr>
      <t>1</t>
    </r>
  </si>
  <si>
    <r>
      <t>ux</t>
    </r>
    <r>
      <rPr>
        <vertAlign val="subscript"/>
        <sz val="10"/>
        <rFont val="Verdana"/>
        <family val="2"/>
      </rPr>
      <t>2</t>
    </r>
  </si>
  <si>
    <r>
      <t>uy</t>
    </r>
    <r>
      <rPr>
        <vertAlign val="subscript"/>
        <sz val="10"/>
        <rFont val="Verdana"/>
        <family val="2"/>
      </rPr>
      <t>2</t>
    </r>
  </si>
  <si>
    <r>
      <t>f</t>
    </r>
    <r>
      <rPr>
        <vertAlign val="subscript"/>
        <sz val="10"/>
        <rFont val="Verdana"/>
        <family val="2"/>
      </rPr>
      <t>2</t>
    </r>
  </si>
  <si>
    <r>
      <t>ux</t>
    </r>
    <r>
      <rPr>
        <vertAlign val="subscript"/>
        <sz val="10"/>
        <rFont val="Verdana"/>
        <family val="2"/>
      </rPr>
      <t>3</t>
    </r>
  </si>
  <si>
    <r>
      <t>uy</t>
    </r>
    <r>
      <rPr>
        <vertAlign val="subscript"/>
        <sz val="10"/>
        <rFont val="Verdana"/>
        <family val="2"/>
      </rPr>
      <t>3</t>
    </r>
  </si>
  <si>
    <r>
      <t>f</t>
    </r>
    <r>
      <rPr>
        <vertAlign val="subscript"/>
        <sz val="10"/>
        <rFont val="Verdana"/>
        <family val="2"/>
      </rPr>
      <t>3</t>
    </r>
  </si>
  <si>
    <r>
      <t>N</t>
    </r>
    <r>
      <rPr>
        <vertAlign val="subscript"/>
        <sz val="10"/>
        <rFont val="Verdana"/>
        <family val="2"/>
      </rPr>
      <t>1</t>
    </r>
  </si>
  <si>
    <r>
      <t>Q</t>
    </r>
    <r>
      <rPr>
        <vertAlign val="subscript"/>
        <sz val="10"/>
        <rFont val="Verdana"/>
        <family val="2"/>
      </rPr>
      <t>1</t>
    </r>
  </si>
  <si>
    <r>
      <t>M</t>
    </r>
    <r>
      <rPr>
        <vertAlign val="subscript"/>
        <sz val="10"/>
        <rFont val="Verdana"/>
        <family val="2"/>
      </rPr>
      <t>1</t>
    </r>
  </si>
  <si>
    <r>
      <t>N</t>
    </r>
    <r>
      <rPr>
        <vertAlign val="subscript"/>
        <sz val="10"/>
        <rFont val="Verdana"/>
        <family val="2"/>
      </rPr>
      <t>2</t>
    </r>
  </si>
  <si>
    <r>
      <t>Q</t>
    </r>
    <r>
      <rPr>
        <vertAlign val="subscript"/>
        <sz val="10"/>
        <rFont val="Verdana"/>
        <family val="2"/>
      </rPr>
      <t>2</t>
    </r>
  </si>
  <si>
    <r>
      <t>M</t>
    </r>
    <r>
      <rPr>
        <vertAlign val="subscript"/>
        <sz val="10"/>
        <rFont val="Verdana"/>
        <family val="2"/>
      </rPr>
      <t>2</t>
    </r>
  </si>
  <si>
    <r>
      <t>N</t>
    </r>
    <r>
      <rPr>
        <vertAlign val="subscript"/>
        <sz val="10"/>
        <rFont val="Verdana"/>
        <family val="2"/>
      </rPr>
      <t>3</t>
    </r>
  </si>
  <si>
    <r>
      <t>Q</t>
    </r>
    <r>
      <rPr>
        <vertAlign val="subscript"/>
        <sz val="10"/>
        <rFont val="Verdana"/>
        <family val="2"/>
      </rPr>
      <t>3</t>
    </r>
  </si>
  <si>
    <r>
      <t>M</t>
    </r>
    <r>
      <rPr>
        <vertAlign val="subscript"/>
        <sz val="10"/>
        <rFont val="Verdana"/>
        <family val="2"/>
      </rPr>
      <t>3</t>
    </r>
  </si>
  <si>
    <t>I=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</si>
</sst>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0"/>
    <numFmt numFmtId="165" formatCode="0.0"/>
    <numFmt numFmtId="166" formatCode="0.000E+00"/>
  </numFmts>
  <fonts count="8" x14ac:knownFonts="1">
    <font>
      <sz val="10"/>
      <name val="Arial"/>
    </font>
    <font>
      <sz val="8"/>
      <name val="Arial"/>
      <family val="2"/>
    </font>
    <font>
      <sz val="10"/>
      <name val="Verdana"/>
      <family val="2"/>
    </font>
    <font>
      <vertAlign val="subscript"/>
      <sz val="10"/>
      <name val="Verdana"/>
      <family val="2"/>
    </font>
    <font>
      <i/>
      <sz val="10"/>
      <name val="Verdana"/>
      <family val="2"/>
    </font>
    <font>
      <vertAlign val="superscript"/>
      <sz val="10"/>
      <name val="Verdana"/>
      <family val="2"/>
    </font>
    <font>
      <b/>
      <sz val="10"/>
      <name val="Verdana"/>
      <family val="2"/>
    </font>
    <font>
      <sz val="10"/>
      <name val="Symbol"/>
      <family val="1"/>
      <charset val="2"/>
    </font>
  </fonts>
  <fills count="5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0" xfId="0" applyFont="1" applyAlignment="1">
      <alignment horizontal="left"/>
    </xf>
    <xf numFmtId="0" fontId="4" fillId="0" borderId="0" xfId="0" applyFont="1"/>
    <xf numFmtId="0" fontId="2" fillId="0" borderId="4" xfId="0" applyFont="1" applyBorder="1"/>
    <xf numFmtId="0" fontId="2" fillId="0" borderId="5" xfId="0" applyFont="1" applyBorder="1"/>
    <xf numFmtId="0" fontId="2" fillId="0" borderId="6" xfId="0" applyFont="1" applyBorder="1"/>
    <xf numFmtId="0" fontId="2" fillId="0" borderId="7" xfId="0" applyFont="1" applyBorder="1"/>
    <xf numFmtId="0" fontId="2" fillId="0" borderId="8" xfId="0" applyFont="1" applyBorder="1"/>
    <xf numFmtId="2" fontId="2" fillId="0" borderId="1" xfId="0" applyNumberFormat="1" applyFont="1" applyBorder="1"/>
    <xf numFmtId="2" fontId="2" fillId="0" borderId="2" xfId="0" applyNumberFormat="1" applyFont="1" applyBorder="1"/>
    <xf numFmtId="2" fontId="2" fillId="0" borderId="4" xfId="0" applyNumberFormat="1" applyFont="1" applyBorder="1"/>
    <xf numFmtId="2" fontId="2" fillId="0" borderId="0" xfId="0" applyNumberFormat="1" applyFont="1"/>
    <xf numFmtId="2" fontId="2" fillId="0" borderId="5" xfId="0" applyNumberFormat="1" applyFont="1" applyBorder="1"/>
    <xf numFmtId="2" fontId="2" fillId="0" borderId="7" xfId="0" applyNumberFormat="1" applyFont="1" applyBorder="1"/>
    <xf numFmtId="2" fontId="2" fillId="0" borderId="8" xfId="0" applyNumberFormat="1" applyFont="1" applyBorder="1"/>
    <xf numFmtId="2" fontId="2" fillId="0" borderId="3" xfId="0" applyNumberFormat="1" applyFont="1" applyBorder="1"/>
    <xf numFmtId="2" fontId="2" fillId="0" borderId="6" xfId="0" applyNumberFormat="1" applyFont="1" applyBorder="1"/>
    <xf numFmtId="0" fontId="6" fillId="0" borderId="0" xfId="0" applyFont="1"/>
    <xf numFmtId="0" fontId="2" fillId="0" borderId="9" xfId="0" applyFont="1" applyBorder="1"/>
    <xf numFmtId="0" fontId="2" fillId="0" borderId="10" xfId="0" applyFont="1" applyBorder="1"/>
    <xf numFmtId="0" fontId="2" fillId="0" borderId="11" xfId="0" applyFont="1" applyBorder="1"/>
    <xf numFmtId="166" fontId="2" fillId="0" borderId="1" xfId="0" applyNumberFormat="1" applyFont="1" applyBorder="1"/>
    <xf numFmtId="166" fontId="2" fillId="0" borderId="2" xfId="0" applyNumberFormat="1" applyFont="1" applyBorder="1"/>
    <xf numFmtId="166" fontId="2" fillId="0" borderId="4" xfId="0" applyNumberFormat="1" applyFont="1" applyBorder="1"/>
    <xf numFmtId="166" fontId="2" fillId="0" borderId="0" xfId="0" applyNumberFormat="1" applyFont="1"/>
    <xf numFmtId="166" fontId="2" fillId="0" borderId="6" xfId="0" applyNumberFormat="1" applyFont="1" applyBorder="1"/>
    <xf numFmtId="166" fontId="2" fillId="0" borderId="7" xfId="0" applyNumberFormat="1" applyFont="1" applyBorder="1"/>
    <xf numFmtId="164" fontId="2" fillId="0" borderId="9" xfId="0" applyNumberFormat="1" applyFont="1" applyBorder="1"/>
    <xf numFmtId="164" fontId="2" fillId="0" borderId="10" xfId="0" applyNumberFormat="1" applyFont="1" applyBorder="1"/>
    <xf numFmtId="164" fontId="2" fillId="0" borderId="11" xfId="0" applyNumberFormat="1" applyFont="1" applyBorder="1"/>
    <xf numFmtId="2" fontId="2" fillId="0" borderId="9" xfId="0" applyNumberFormat="1" applyFont="1" applyBorder="1"/>
    <xf numFmtId="2" fontId="2" fillId="0" borderId="10" xfId="0" applyNumberFormat="1" applyFont="1" applyBorder="1"/>
    <xf numFmtId="2" fontId="2" fillId="0" borderId="11" xfId="0" applyNumberFormat="1" applyFont="1" applyBorder="1"/>
    <xf numFmtId="0" fontId="7" fillId="0" borderId="0" xfId="0" applyFont="1" applyAlignment="1">
      <alignment horizontal="center"/>
    </xf>
    <xf numFmtId="0" fontId="0" fillId="0" borderId="4" xfId="0" applyBorder="1"/>
    <xf numFmtId="0" fontId="0" fillId="0" borderId="7" xfId="0" applyBorder="1"/>
    <xf numFmtId="2" fontId="0" fillId="0" borderId="0" xfId="0" applyNumberFormat="1"/>
    <xf numFmtId="2" fontId="0" fillId="0" borderId="2" xfId="0" applyNumberFormat="1" applyBorder="1"/>
    <xf numFmtId="2" fontId="0" fillId="0" borderId="4" xfId="0" applyNumberFormat="1" applyBorder="1"/>
    <xf numFmtId="2" fontId="0" fillId="0" borderId="7" xfId="0" applyNumberFormat="1" applyBorder="1"/>
    <xf numFmtId="0" fontId="7" fillId="0" borderId="0" xfId="0" applyFont="1"/>
    <xf numFmtId="0" fontId="0" fillId="0" borderId="5" xfId="0" applyBorder="1"/>
    <xf numFmtId="0" fontId="0" fillId="0" borderId="8" xfId="0" applyBorder="1"/>
    <xf numFmtId="164" fontId="2" fillId="0" borderId="0" xfId="0" applyNumberFormat="1" applyFont="1"/>
    <xf numFmtId="0" fontId="0" fillId="0" borderId="6" xfId="0" applyBorder="1"/>
    <xf numFmtId="2" fontId="2" fillId="2" borderId="2" xfId="0" applyNumberFormat="1" applyFont="1" applyFill="1" applyBorder="1"/>
    <xf numFmtId="2" fontId="2" fillId="2" borderId="0" xfId="0" applyNumberFormat="1" applyFont="1" applyFill="1"/>
    <xf numFmtId="2" fontId="2" fillId="2" borderId="7" xfId="0" applyNumberFormat="1" applyFont="1" applyFill="1" applyBorder="1"/>
    <xf numFmtId="2" fontId="2" fillId="2" borderId="4" xfId="0" applyNumberFormat="1" applyFont="1" applyFill="1" applyBorder="1"/>
    <xf numFmtId="2" fontId="2" fillId="2" borderId="5" xfId="0" applyNumberFormat="1" applyFont="1" applyFill="1" applyBorder="1"/>
    <xf numFmtId="2" fontId="2" fillId="2" borderId="3" xfId="0" applyNumberFormat="1" applyFont="1" applyFill="1" applyBorder="1"/>
    <xf numFmtId="2" fontId="2" fillId="2" borderId="6" xfId="0" applyNumberFormat="1" applyFont="1" applyFill="1" applyBorder="1"/>
    <xf numFmtId="0" fontId="2" fillId="2" borderId="10" xfId="0" applyFont="1" applyFill="1" applyBorder="1"/>
    <xf numFmtId="0" fontId="2" fillId="2" borderId="11" xfId="0" applyFont="1" applyFill="1" applyBorder="1"/>
    <xf numFmtId="164" fontId="2" fillId="2" borderId="10" xfId="0" applyNumberFormat="1" applyFont="1" applyFill="1" applyBorder="1"/>
    <xf numFmtId="164" fontId="2" fillId="2" borderId="11" xfId="0" applyNumberFormat="1" applyFont="1" applyFill="1" applyBorder="1"/>
    <xf numFmtId="1" fontId="2" fillId="3" borderId="9" xfId="0" applyNumberFormat="1" applyFont="1" applyFill="1" applyBorder="1"/>
    <xf numFmtId="1" fontId="2" fillId="3" borderId="10" xfId="0" applyNumberFormat="1" applyFont="1" applyFill="1" applyBorder="1"/>
    <xf numFmtId="1" fontId="2" fillId="0" borderId="10" xfId="0" applyNumberFormat="1" applyFont="1" applyBorder="1"/>
    <xf numFmtId="1" fontId="2" fillId="0" borderId="11" xfId="0" applyNumberFormat="1" applyFont="1" applyBorder="1"/>
    <xf numFmtId="1" fontId="2" fillId="0" borderId="0" xfId="0" applyNumberFormat="1" applyFont="1"/>
    <xf numFmtId="1" fontId="2" fillId="4" borderId="0" xfId="0" applyNumberFormat="1" applyFont="1" applyFill="1"/>
    <xf numFmtId="165" fontId="2" fillId="0" borderId="8" xfId="0" applyNumberFormat="1" applyFont="1" applyBorder="1"/>
    <xf numFmtId="165" fontId="2" fillId="0" borderId="0" xfId="0" applyNumberFormat="1" applyFont="1"/>
    <xf numFmtId="165" fontId="2" fillId="2" borderId="8" xfId="0" applyNumberFormat="1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238125</xdr:colOff>
      <xdr:row>0</xdr:row>
      <xdr:rowOff>0</xdr:rowOff>
    </xdr:from>
    <xdr:to>
      <xdr:col>15</xdr:col>
      <xdr:colOff>723900</xdr:colOff>
      <xdr:row>10</xdr:row>
      <xdr:rowOff>38100</xdr:rowOff>
    </xdr:to>
    <xdr:pic>
      <xdr:nvPicPr>
        <xdr:cNvPr id="1033" name="3 Imagen">
          <a:extLst>
            <a:ext uri="{FF2B5EF4-FFF2-40B4-BE49-F238E27FC236}">
              <a16:creationId xmlns:a16="http://schemas.microsoft.com/office/drawing/2014/main" id="{30F070F3-2D84-42B7-9CB0-1E5FC9BD5E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76975" y="0"/>
          <a:ext cx="5095875" cy="1657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P87"/>
  <sheetViews>
    <sheetView zoomScale="85" zoomScaleNormal="85" workbookViewId="0">
      <selection activeCell="K22" sqref="K22:P27"/>
    </sheetView>
  </sheetViews>
  <sheetFormatPr baseColWidth="10" defaultRowHeight="12.5" x14ac:dyDescent="0.25"/>
  <cols>
    <col min="3" max="8" width="11.26953125" customWidth="1"/>
    <col min="9" max="12" width="8.7265625" customWidth="1"/>
  </cols>
  <sheetData>
    <row r="2" spans="2:12" ht="13.5" x14ac:dyDescent="0.3">
      <c r="B2" s="1" t="s">
        <v>1</v>
      </c>
      <c r="C2" s="1">
        <v>10</v>
      </c>
      <c r="D2" s="1" t="s">
        <v>0</v>
      </c>
      <c r="E2" s="1">
        <f>C2</f>
        <v>10</v>
      </c>
      <c r="F2" s="1" t="s">
        <v>0</v>
      </c>
    </row>
    <row r="3" spans="2:12" ht="13.5" x14ac:dyDescent="0.3">
      <c r="B3" t="s">
        <v>63</v>
      </c>
      <c r="C3">
        <v>70000</v>
      </c>
      <c r="D3" s="1" t="s">
        <v>30</v>
      </c>
      <c r="E3" s="1">
        <f>C3</f>
        <v>70000</v>
      </c>
      <c r="F3" s="1" t="s">
        <v>30</v>
      </c>
      <c r="G3" s="1"/>
      <c r="H3" s="1"/>
      <c r="I3" s="1"/>
      <c r="J3" s="1"/>
      <c r="K3" s="1"/>
      <c r="L3" s="1"/>
    </row>
    <row r="4" spans="2:12" ht="13.5" x14ac:dyDescent="0.3">
      <c r="B4" s="1" t="s">
        <v>2</v>
      </c>
      <c r="C4" s="1">
        <v>3</v>
      </c>
      <c r="D4" s="1" t="s">
        <v>4</v>
      </c>
      <c r="E4" s="1">
        <f>C4*100</f>
        <v>300</v>
      </c>
      <c r="F4" s="1" t="s">
        <v>31</v>
      </c>
      <c r="G4" s="1"/>
      <c r="H4" s="1"/>
      <c r="I4" s="1"/>
      <c r="J4" s="1"/>
      <c r="K4" s="1"/>
      <c r="L4" s="1"/>
    </row>
    <row r="5" spans="2:12" ht="13.5" x14ac:dyDescent="0.3">
      <c r="B5" s="1" t="s">
        <v>3</v>
      </c>
      <c r="C5" s="1">
        <f>2100</f>
        <v>2100</v>
      </c>
      <c r="D5" s="1" t="s">
        <v>32</v>
      </c>
      <c r="E5" s="1">
        <f>C5</f>
        <v>2100</v>
      </c>
      <c r="F5" s="1" t="s">
        <v>32</v>
      </c>
      <c r="G5" s="1"/>
      <c r="H5" s="1"/>
      <c r="I5" s="1"/>
      <c r="J5" s="1"/>
      <c r="K5" s="1"/>
      <c r="L5" s="1"/>
    </row>
    <row r="6" spans="2:12" ht="13.5" x14ac:dyDescent="0.3">
      <c r="B6" s="1"/>
      <c r="C6" s="1"/>
      <c r="D6" s="1"/>
      <c r="E6" s="1"/>
      <c r="F6" s="1"/>
      <c r="G6" s="1"/>
      <c r="H6" s="1"/>
      <c r="I6" s="1"/>
      <c r="J6" s="1"/>
      <c r="K6" s="1"/>
      <c r="L6" s="1"/>
    </row>
    <row r="7" spans="2:12" ht="13.5" x14ac:dyDescent="0.3">
      <c r="B7" s="45" t="s">
        <v>44</v>
      </c>
      <c r="C7" s="1">
        <v>0</v>
      </c>
      <c r="D7" s="1" t="s">
        <v>6</v>
      </c>
      <c r="E7" s="1"/>
      <c r="F7" s="1"/>
      <c r="G7" s="1"/>
      <c r="H7" s="1"/>
      <c r="I7" s="1"/>
      <c r="J7" s="1"/>
      <c r="K7" s="1"/>
      <c r="L7" s="1"/>
    </row>
    <row r="8" spans="2:12" ht="13.5" x14ac:dyDescent="0.3">
      <c r="B8" s="1"/>
      <c r="C8" s="1"/>
      <c r="D8" s="1"/>
      <c r="E8" s="1"/>
      <c r="F8" s="1"/>
      <c r="G8" s="1"/>
      <c r="H8" s="1"/>
      <c r="I8" s="1"/>
      <c r="J8" s="1"/>
      <c r="K8" s="1"/>
      <c r="L8" s="1"/>
    </row>
    <row r="9" spans="2:12" ht="13.5" x14ac:dyDescent="0.3">
      <c r="B9" s="1" t="s">
        <v>5</v>
      </c>
      <c r="C9" s="1">
        <f>E2*E5/E4</f>
        <v>70</v>
      </c>
      <c r="D9" s="1" t="s">
        <v>33</v>
      </c>
      <c r="E9" s="1"/>
      <c r="F9" s="1"/>
      <c r="G9" s="1"/>
      <c r="H9" s="1"/>
      <c r="I9" s="1"/>
      <c r="J9" s="1"/>
      <c r="K9" s="1"/>
      <c r="L9" s="1"/>
    </row>
    <row r="10" spans="2:12" ht="13.5" x14ac:dyDescent="0.3">
      <c r="B10" s="1" t="s">
        <v>34</v>
      </c>
      <c r="C10" s="1">
        <f>E5*E3/E4</f>
        <v>490000</v>
      </c>
      <c r="D10" s="1" t="s">
        <v>35</v>
      </c>
      <c r="E10" s="1"/>
      <c r="F10" s="1"/>
      <c r="G10" s="1"/>
      <c r="H10" s="1"/>
      <c r="I10" s="1"/>
      <c r="J10" s="1"/>
      <c r="K10" s="1"/>
      <c r="L10" s="1"/>
    </row>
    <row r="11" spans="2:12" ht="13.5" x14ac:dyDescent="0.3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</row>
    <row r="12" spans="2:12" ht="15.5" x14ac:dyDescent="0.4">
      <c r="B12" s="1"/>
      <c r="C12" s="2" t="s">
        <v>36</v>
      </c>
      <c r="D12" s="2" t="s">
        <v>41</v>
      </c>
      <c r="E12" s="38" t="s">
        <v>40</v>
      </c>
      <c r="F12" s="2" t="s">
        <v>38</v>
      </c>
      <c r="G12" s="2" t="s">
        <v>42</v>
      </c>
      <c r="H12" s="38" t="s">
        <v>39</v>
      </c>
      <c r="I12" s="1"/>
      <c r="J12" s="1"/>
      <c r="K12" s="1"/>
      <c r="L12" s="1"/>
    </row>
    <row r="13" spans="2:12" ht="15.5" x14ac:dyDescent="0.4">
      <c r="B13" s="1"/>
      <c r="C13" s="13">
        <f>C9</f>
        <v>70</v>
      </c>
      <c r="D13" s="14">
        <v>0</v>
      </c>
      <c r="E13" s="42">
        <v>0</v>
      </c>
      <c r="F13" s="14">
        <f>-C9</f>
        <v>-70</v>
      </c>
      <c r="G13" s="42">
        <v>0</v>
      </c>
      <c r="H13" s="20">
        <v>0</v>
      </c>
      <c r="I13" s="2" t="s">
        <v>36</v>
      </c>
      <c r="J13" s="1"/>
      <c r="K13" s="1"/>
      <c r="L13" s="1"/>
    </row>
    <row r="14" spans="2:12" ht="15.5" x14ac:dyDescent="0.4">
      <c r="B14" s="7" t="s">
        <v>21</v>
      </c>
      <c r="C14" s="15">
        <v>0</v>
      </c>
      <c r="D14" s="16">
        <f>12/E4^2*C10</f>
        <v>65.333333333333343</v>
      </c>
      <c r="E14" s="16">
        <f>6/E4*C10</f>
        <v>9800</v>
      </c>
      <c r="F14" s="16">
        <v>0</v>
      </c>
      <c r="G14" s="41">
        <f>-D14</f>
        <v>-65.333333333333343</v>
      </c>
      <c r="H14" s="17">
        <f>E14</f>
        <v>9800</v>
      </c>
      <c r="I14" s="2" t="s">
        <v>41</v>
      </c>
      <c r="J14" s="1"/>
      <c r="K14" s="1"/>
      <c r="L14" s="1"/>
    </row>
    <row r="15" spans="2:12" ht="15.5" x14ac:dyDescent="0.4">
      <c r="B15" s="1"/>
      <c r="C15" s="43">
        <v>0</v>
      </c>
      <c r="D15" s="16">
        <f>E14</f>
        <v>9800</v>
      </c>
      <c r="E15" s="41">
        <f>4*C10</f>
        <v>1960000</v>
      </c>
      <c r="F15" s="16">
        <v>0</v>
      </c>
      <c r="G15" s="41">
        <f>-D15</f>
        <v>-9800</v>
      </c>
      <c r="H15" s="17">
        <f>E15/2</f>
        <v>980000</v>
      </c>
      <c r="I15" s="38" t="s">
        <v>37</v>
      </c>
      <c r="J15" s="1"/>
      <c r="K15" s="1"/>
      <c r="L15" s="1"/>
    </row>
    <row r="16" spans="2:12" ht="15.5" x14ac:dyDescent="0.4">
      <c r="B16" s="1"/>
      <c r="C16" s="15">
        <f>F13</f>
        <v>-70</v>
      </c>
      <c r="D16" s="16">
        <v>0</v>
      </c>
      <c r="E16" s="16">
        <v>0</v>
      </c>
      <c r="F16" s="16">
        <f>C13</f>
        <v>70</v>
      </c>
      <c r="G16" s="41">
        <v>0</v>
      </c>
      <c r="H16" s="17">
        <v>0</v>
      </c>
      <c r="I16" s="2" t="s">
        <v>38</v>
      </c>
      <c r="J16" s="1"/>
      <c r="K16" s="1"/>
      <c r="L16" s="1"/>
    </row>
    <row r="17" spans="2:16" ht="15.5" x14ac:dyDescent="0.4">
      <c r="B17" s="1"/>
      <c r="C17" s="15">
        <v>0</v>
      </c>
      <c r="D17" s="16">
        <f>G14</f>
        <v>-65.333333333333343</v>
      </c>
      <c r="E17" s="16">
        <f>G15</f>
        <v>-9800</v>
      </c>
      <c r="F17" s="16">
        <v>0</v>
      </c>
      <c r="G17" s="41">
        <f>12/E4^2*C10</f>
        <v>65.333333333333343</v>
      </c>
      <c r="H17" s="17">
        <f>-6/E4*C10</f>
        <v>-9800</v>
      </c>
      <c r="I17" s="2" t="s">
        <v>42</v>
      </c>
      <c r="J17" s="1"/>
      <c r="K17" s="1"/>
      <c r="L17" s="1"/>
    </row>
    <row r="18" spans="2:16" ht="15.5" x14ac:dyDescent="0.4">
      <c r="B18" s="1"/>
      <c r="C18" s="21">
        <v>0</v>
      </c>
      <c r="D18" s="18">
        <f>H14</f>
        <v>9800</v>
      </c>
      <c r="E18" s="18">
        <f>H15</f>
        <v>980000</v>
      </c>
      <c r="F18" s="18">
        <v>0</v>
      </c>
      <c r="G18" s="44">
        <f>H17</f>
        <v>-9800</v>
      </c>
      <c r="H18" s="67">
        <f>4*C10</f>
        <v>1960000</v>
      </c>
      <c r="I18" s="38" t="s">
        <v>39</v>
      </c>
      <c r="J18" s="1"/>
      <c r="K18" s="1"/>
      <c r="L18" s="1"/>
    </row>
    <row r="19" spans="2:16" ht="13.5" x14ac:dyDescent="0.3">
      <c r="B19" s="1"/>
      <c r="C19" s="1"/>
      <c r="D19" s="1"/>
      <c r="E19" s="1"/>
      <c r="F19" s="1"/>
      <c r="G19" s="6"/>
      <c r="H19" s="1"/>
      <c r="I19" s="1"/>
      <c r="J19" s="1"/>
      <c r="K19" s="1"/>
      <c r="L19" s="1"/>
    </row>
    <row r="20" spans="2:16" ht="13.5" x14ac:dyDescent="0.3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</row>
    <row r="21" spans="2:16" ht="13.5" x14ac:dyDescent="0.3"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</row>
    <row r="22" spans="2:16" ht="13.5" x14ac:dyDescent="0.3">
      <c r="B22" s="1"/>
      <c r="C22" s="13">
        <f t="array" ref="C22:H27">TRANSPOSE(K22:P27)</f>
        <v>1</v>
      </c>
      <c r="D22" s="14">
        <v>0</v>
      </c>
      <c r="E22" s="4">
        <v>0</v>
      </c>
      <c r="F22" s="4">
        <v>0</v>
      </c>
      <c r="G22" s="4">
        <v>0</v>
      </c>
      <c r="H22" s="5">
        <v>0</v>
      </c>
      <c r="J22" s="1"/>
      <c r="K22" s="13">
        <f>COS(RADIANS($C$7))</f>
        <v>1</v>
      </c>
      <c r="L22" s="14">
        <f>SIN(RADIANS($C$7))</f>
        <v>0</v>
      </c>
      <c r="M22" s="4">
        <v>0</v>
      </c>
      <c r="N22" s="4">
        <v>0</v>
      </c>
      <c r="O22" s="4">
        <v>0</v>
      </c>
      <c r="P22" s="5">
        <v>0</v>
      </c>
    </row>
    <row r="23" spans="2:16" ht="14.5" x14ac:dyDescent="0.3">
      <c r="B23" s="1" t="s">
        <v>22</v>
      </c>
      <c r="C23" s="15">
        <v>0</v>
      </c>
      <c r="D23" s="16">
        <v>1</v>
      </c>
      <c r="E23" s="1">
        <v>0</v>
      </c>
      <c r="F23" s="1">
        <v>0</v>
      </c>
      <c r="G23" s="1">
        <v>0</v>
      </c>
      <c r="H23" s="9">
        <v>0</v>
      </c>
      <c r="J23" s="1" t="s">
        <v>43</v>
      </c>
      <c r="K23" s="15">
        <f>-SIN(RADIANS($C$7))</f>
        <v>0</v>
      </c>
      <c r="L23" s="16">
        <f>COS(RADIANS($C$7))</f>
        <v>1</v>
      </c>
      <c r="M23" s="1">
        <v>0</v>
      </c>
      <c r="N23" s="1">
        <v>0</v>
      </c>
      <c r="O23" s="1">
        <v>0</v>
      </c>
      <c r="P23" s="9">
        <v>0</v>
      </c>
    </row>
    <row r="24" spans="2:16" ht="13.5" x14ac:dyDescent="0.3">
      <c r="B24" s="1"/>
      <c r="C24" s="8">
        <v>0</v>
      </c>
      <c r="D24" s="1">
        <v>0</v>
      </c>
      <c r="E24">
        <v>1</v>
      </c>
      <c r="F24" s="1">
        <v>0</v>
      </c>
      <c r="G24" s="1">
        <v>0</v>
      </c>
      <c r="H24" s="9">
        <v>0</v>
      </c>
      <c r="J24" s="1"/>
      <c r="K24" s="8">
        <v>0</v>
      </c>
      <c r="L24" s="1">
        <v>0</v>
      </c>
      <c r="M24">
        <v>1</v>
      </c>
      <c r="N24" s="1">
        <v>0</v>
      </c>
      <c r="O24" s="1">
        <v>0</v>
      </c>
      <c r="P24" s="9">
        <v>0</v>
      </c>
    </row>
    <row r="25" spans="2:16" ht="13.5" x14ac:dyDescent="0.3">
      <c r="B25" s="1"/>
      <c r="C25" s="8">
        <v>0</v>
      </c>
      <c r="D25" s="1">
        <v>0</v>
      </c>
      <c r="E25" s="1">
        <v>0</v>
      </c>
      <c r="F25" s="16">
        <v>1</v>
      </c>
      <c r="G25" s="16">
        <v>0</v>
      </c>
      <c r="H25" s="9">
        <v>0</v>
      </c>
      <c r="J25" s="1"/>
      <c r="K25" s="8">
        <v>0</v>
      </c>
      <c r="L25" s="1">
        <v>0</v>
      </c>
      <c r="M25" s="1">
        <v>0</v>
      </c>
      <c r="N25" s="16">
        <f>COS(RADIANS($C$7))</f>
        <v>1</v>
      </c>
      <c r="O25" s="16">
        <f>SIN(RADIANS($C$7))</f>
        <v>0</v>
      </c>
      <c r="P25" s="9">
        <v>0</v>
      </c>
    </row>
    <row r="26" spans="2:16" ht="13.5" x14ac:dyDescent="0.3">
      <c r="C26" s="8">
        <v>0</v>
      </c>
      <c r="D26" s="1">
        <v>0</v>
      </c>
      <c r="E26" s="1">
        <v>0</v>
      </c>
      <c r="F26" s="16">
        <v>0</v>
      </c>
      <c r="G26" s="16">
        <v>1</v>
      </c>
      <c r="H26" s="46">
        <v>0</v>
      </c>
      <c r="K26" s="8">
        <v>0</v>
      </c>
      <c r="L26" s="1">
        <v>0</v>
      </c>
      <c r="M26" s="1">
        <v>0</v>
      </c>
      <c r="N26" s="16">
        <f>-SIN(RADIANS($C$7))</f>
        <v>0</v>
      </c>
      <c r="O26" s="16">
        <f>COS(RADIANS($C$7))</f>
        <v>1</v>
      </c>
      <c r="P26" s="46">
        <v>0</v>
      </c>
    </row>
    <row r="27" spans="2:16" ht="13.5" x14ac:dyDescent="0.3">
      <c r="C27" s="10">
        <v>0</v>
      </c>
      <c r="D27" s="11">
        <v>0</v>
      </c>
      <c r="E27" s="11">
        <v>0</v>
      </c>
      <c r="F27" s="11">
        <v>0</v>
      </c>
      <c r="G27" s="11">
        <v>0</v>
      </c>
      <c r="H27" s="47">
        <v>1</v>
      </c>
      <c r="K27" s="10">
        <v>0</v>
      </c>
      <c r="L27" s="11">
        <v>0</v>
      </c>
      <c r="M27" s="11">
        <v>0</v>
      </c>
      <c r="N27" s="11">
        <v>0</v>
      </c>
      <c r="O27" s="11">
        <v>0</v>
      </c>
      <c r="P27" s="47">
        <v>1</v>
      </c>
    </row>
    <row r="29" spans="2:16" ht="13.5" x14ac:dyDescent="0.3"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</row>
    <row r="30" spans="2:16" ht="13.5" x14ac:dyDescent="0.3"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</row>
    <row r="31" spans="2:16" ht="13.5" x14ac:dyDescent="0.3">
      <c r="B31" s="1"/>
      <c r="C31" s="13">
        <f t="array" ref="C31:H36">MMULT(C22:H27,C13:H18)</f>
        <v>70</v>
      </c>
      <c r="D31" s="14">
        <v>0</v>
      </c>
      <c r="E31" s="14">
        <v>0</v>
      </c>
      <c r="F31" s="14">
        <v>-70</v>
      </c>
      <c r="G31" s="14">
        <v>0</v>
      </c>
      <c r="H31" s="20">
        <v>0</v>
      </c>
      <c r="I31" s="1"/>
      <c r="J31" s="1"/>
      <c r="K31" s="1"/>
      <c r="L31" s="1"/>
    </row>
    <row r="32" spans="2:16" ht="14.5" x14ac:dyDescent="0.3">
      <c r="B32" s="1" t="s">
        <v>23</v>
      </c>
      <c r="C32" s="15">
        <v>0</v>
      </c>
      <c r="D32" s="16">
        <v>65.333333333333343</v>
      </c>
      <c r="E32" s="16">
        <v>9800</v>
      </c>
      <c r="F32" s="16">
        <v>0</v>
      </c>
      <c r="G32" s="16">
        <v>-65.333333333333343</v>
      </c>
      <c r="H32" s="17">
        <v>9800</v>
      </c>
      <c r="I32" s="1"/>
      <c r="J32" s="1"/>
      <c r="K32" s="1"/>
      <c r="L32" s="1"/>
    </row>
    <row r="33" spans="2:12" ht="13.5" x14ac:dyDescent="0.3">
      <c r="B33" s="1"/>
      <c r="C33" s="15">
        <v>0</v>
      </c>
      <c r="D33" s="16">
        <v>9800</v>
      </c>
      <c r="E33" s="16">
        <v>1960000</v>
      </c>
      <c r="F33" s="16">
        <v>0</v>
      </c>
      <c r="G33" s="16">
        <v>-9800</v>
      </c>
      <c r="H33" s="17">
        <v>980000</v>
      </c>
      <c r="I33" s="1"/>
      <c r="J33" s="1"/>
      <c r="K33" s="1"/>
      <c r="L33" s="1"/>
    </row>
    <row r="34" spans="2:12" ht="13.5" x14ac:dyDescent="0.3">
      <c r="B34" s="1"/>
      <c r="C34" s="15">
        <v>-70</v>
      </c>
      <c r="D34" s="16">
        <v>0</v>
      </c>
      <c r="E34" s="16">
        <v>0</v>
      </c>
      <c r="F34" s="16">
        <v>70</v>
      </c>
      <c r="G34" s="16">
        <v>0</v>
      </c>
      <c r="H34" s="17">
        <v>0</v>
      </c>
      <c r="I34" s="1"/>
      <c r="J34" s="1"/>
      <c r="K34" s="1"/>
      <c r="L34" s="1"/>
    </row>
    <row r="35" spans="2:12" ht="13.5" x14ac:dyDescent="0.3">
      <c r="B35" s="1"/>
      <c r="C35" s="15">
        <v>0</v>
      </c>
      <c r="D35" s="16">
        <v>-65.333333333333343</v>
      </c>
      <c r="E35" s="16">
        <v>-9800</v>
      </c>
      <c r="F35" s="16">
        <v>0</v>
      </c>
      <c r="G35" s="16">
        <v>65.333333333333343</v>
      </c>
      <c r="H35" s="17">
        <v>-9800</v>
      </c>
      <c r="I35" s="1"/>
      <c r="J35" s="1"/>
      <c r="K35" s="1"/>
      <c r="L35" s="1"/>
    </row>
    <row r="36" spans="2:12" ht="13.5" x14ac:dyDescent="0.3">
      <c r="B36" s="1"/>
      <c r="C36" s="21">
        <v>0</v>
      </c>
      <c r="D36" s="18">
        <v>9800</v>
      </c>
      <c r="E36" s="18">
        <v>980000</v>
      </c>
      <c r="F36" s="18">
        <v>0</v>
      </c>
      <c r="G36" s="18">
        <v>-9800</v>
      </c>
      <c r="H36" s="19">
        <v>1960000</v>
      </c>
      <c r="I36" s="1"/>
      <c r="J36" s="1"/>
      <c r="K36" s="1"/>
      <c r="L36" s="1"/>
    </row>
    <row r="37" spans="2:12" ht="13.5" x14ac:dyDescent="0.3"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</row>
    <row r="38" spans="2:12" ht="13.5" x14ac:dyDescent="0.3"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</row>
    <row r="39" spans="2:12" ht="13.5" x14ac:dyDescent="0.3">
      <c r="B39" s="1"/>
      <c r="C39" s="13">
        <f t="array" ref="C39:H44">MMULT(C31:H36,K22:P27)</f>
        <v>70</v>
      </c>
      <c r="D39" s="14">
        <v>0</v>
      </c>
      <c r="E39" s="14">
        <v>0</v>
      </c>
      <c r="F39" s="14">
        <v>-70</v>
      </c>
      <c r="G39" s="14">
        <v>0</v>
      </c>
      <c r="H39" s="20">
        <v>0</v>
      </c>
      <c r="I39" s="1"/>
      <c r="J39" s="1"/>
      <c r="K39" s="1"/>
      <c r="L39" s="1"/>
    </row>
    <row r="40" spans="2:12" ht="14.5" x14ac:dyDescent="0.3">
      <c r="B40" s="1" t="s">
        <v>24</v>
      </c>
      <c r="C40" s="15">
        <v>0</v>
      </c>
      <c r="D40" s="16">
        <v>65.333333333333343</v>
      </c>
      <c r="E40" s="16">
        <v>9800</v>
      </c>
      <c r="F40" s="16">
        <v>0</v>
      </c>
      <c r="G40" s="16">
        <v>-65.333333333333343</v>
      </c>
      <c r="H40" s="17">
        <v>9800</v>
      </c>
      <c r="I40" s="1"/>
      <c r="J40" s="1"/>
      <c r="K40" s="1"/>
      <c r="L40" s="1"/>
    </row>
    <row r="41" spans="2:12" ht="13.5" x14ac:dyDescent="0.3">
      <c r="B41" s="1"/>
      <c r="C41" s="15">
        <v>0</v>
      </c>
      <c r="D41" s="16">
        <v>9800</v>
      </c>
      <c r="E41" s="16">
        <v>1960000</v>
      </c>
      <c r="F41" s="16">
        <v>0</v>
      </c>
      <c r="G41" s="16">
        <v>-9800</v>
      </c>
      <c r="H41" s="17">
        <v>980000</v>
      </c>
      <c r="I41" s="1"/>
      <c r="J41" s="1"/>
      <c r="K41" s="1"/>
      <c r="L41" s="1"/>
    </row>
    <row r="42" spans="2:12" ht="13.5" x14ac:dyDescent="0.3">
      <c r="B42" s="1"/>
      <c r="C42" s="15">
        <v>-70</v>
      </c>
      <c r="D42" s="16">
        <v>0</v>
      </c>
      <c r="E42" s="16">
        <v>0</v>
      </c>
      <c r="F42" s="16">
        <v>70</v>
      </c>
      <c r="G42" s="16">
        <v>0</v>
      </c>
      <c r="H42" s="17">
        <v>0</v>
      </c>
      <c r="I42" s="1"/>
      <c r="J42" s="1"/>
      <c r="K42" s="1"/>
      <c r="L42" s="1"/>
    </row>
    <row r="43" spans="2:12" ht="13.5" x14ac:dyDescent="0.3">
      <c r="B43" s="1"/>
      <c r="C43" s="15">
        <v>0</v>
      </c>
      <c r="D43" s="16">
        <v>-65.333333333333343</v>
      </c>
      <c r="E43" s="16">
        <v>-9800</v>
      </c>
      <c r="F43" s="16">
        <v>0</v>
      </c>
      <c r="G43" s="16">
        <v>65.333333333333343</v>
      </c>
      <c r="H43" s="17">
        <v>-9800</v>
      </c>
      <c r="I43" s="1"/>
      <c r="J43" s="1"/>
      <c r="K43" s="1"/>
      <c r="L43" s="1"/>
    </row>
    <row r="44" spans="2:12" ht="13.5" x14ac:dyDescent="0.3">
      <c r="B44" s="1"/>
      <c r="C44" s="21">
        <v>0</v>
      </c>
      <c r="D44" s="18">
        <v>9800</v>
      </c>
      <c r="E44" s="18">
        <v>980000</v>
      </c>
      <c r="F44" s="18">
        <v>0</v>
      </c>
      <c r="G44" s="18">
        <v>-9800</v>
      </c>
      <c r="H44" s="19">
        <v>1960000</v>
      </c>
      <c r="I44" s="1"/>
      <c r="J44" s="1"/>
      <c r="K44" s="1"/>
      <c r="L44" s="1"/>
    </row>
    <row r="45" spans="2:12" ht="13.5" x14ac:dyDescent="0.3"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</row>
    <row r="46" spans="2:12" ht="13.5" x14ac:dyDescent="0.3"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</row>
    <row r="47" spans="2:12" ht="13.5" x14ac:dyDescent="0.3">
      <c r="B47" s="1"/>
      <c r="C47" s="3">
        <v>1</v>
      </c>
      <c r="D47" s="4"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5">
        <v>0</v>
      </c>
      <c r="L47" s="1"/>
    </row>
    <row r="48" spans="2:12" ht="13.5" x14ac:dyDescent="0.3">
      <c r="B48" s="1"/>
      <c r="C48" s="8">
        <v>0</v>
      </c>
      <c r="D48" s="1">
        <v>1</v>
      </c>
      <c r="E48" s="1">
        <v>0</v>
      </c>
      <c r="F48" s="1">
        <v>0</v>
      </c>
      <c r="G48" s="1">
        <v>0</v>
      </c>
      <c r="H48" s="1">
        <v>0</v>
      </c>
      <c r="I48" s="1">
        <v>0</v>
      </c>
      <c r="J48" s="1">
        <v>0</v>
      </c>
      <c r="K48" s="9">
        <v>0</v>
      </c>
      <c r="L48" s="1"/>
    </row>
    <row r="49" spans="2:12" ht="13.5" x14ac:dyDescent="0.3">
      <c r="B49" s="1" t="s">
        <v>7</v>
      </c>
      <c r="C49" s="8">
        <v>0</v>
      </c>
      <c r="D49" s="1">
        <v>0</v>
      </c>
      <c r="E49" s="1">
        <v>1</v>
      </c>
      <c r="F49" s="1">
        <v>0</v>
      </c>
      <c r="G49" s="1">
        <v>0</v>
      </c>
      <c r="H49" s="1">
        <v>0</v>
      </c>
      <c r="I49" s="1">
        <v>0</v>
      </c>
      <c r="J49" s="1">
        <v>0</v>
      </c>
      <c r="K49" s="9">
        <v>0</v>
      </c>
      <c r="L49" s="1"/>
    </row>
    <row r="50" spans="2:12" ht="13.5" x14ac:dyDescent="0.3">
      <c r="B50" s="1"/>
      <c r="C50" s="8">
        <v>0</v>
      </c>
      <c r="D50" s="1">
        <v>0</v>
      </c>
      <c r="E50" s="1">
        <v>0</v>
      </c>
      <c r="F50" s="1">
        <v>1</v>
      </c>
      <c r="G50" s="1">
        <v>0</v>
      </c>
      <c r="H50" s="1">
        <v>0</v>
      </c>
      <c r="I50" s="1">
        <v>0</v>
      </c>
      <c r="J50" s="1">
        <v>0</v>
      </c>
      <c r="K50" s="9">
        <v>0</v>
      </c>
      <c r="L50" s="1"/>
    </row>
    <row r="51" spans="2:12" ht="13.5" x14ac:dyDescent="0.3">
      <c r="B51" s="1"/>
      <c r="C51" s="8">
        <v>0</v>
      </c>
      <c r="D51" s="1">
        <v>0</v>
      </c>
      <c r="E51" s="1">
        <v>0</v>
      </c>
      <c r="F51" s="1">
        <v>0</v>
      </c>
      <c r="G51" s="1">
        <v>1</v>
      </c>
      <c r="H51" s="1">
        <v>0</v>
      </c>
      <c r="I51" s="1">
        <v>0</v>
      </c>
      <c r="J51" s="1">
        <v>0</v>
      </c>
      <c r="K51" s="9">
        <v>0</v>
      </c>
      <c r="L51" s="1"/>
    </row>
    <row r="52" spans="2:12" ht="13.5" x14ac:dyDescent="0.3">
      <c r="B52" s="1"/>
      <c r="C52" s="10">
        <v>0</v>
      </c>
      <c r="D52" s="11">
        <v>0</v>
      </c>
      <c r="E52" s="11">
        <v>0</v>
      </c>
      <c r="F52" s="11">
        <v>0</v>
      </c>
      <c r="G52" s="11">
        <v>0</v>
      </c>
      <c r="H52" s="11">
        <v>1</v>
      </c>
      <c r="I52" s="11">
        <v>0</v>
      </c>
      <c r="J52" s="11">
        <v>0</v>
      </c>
      <c r="K52" s="12">
        <v>0</v>
      </c>
      <c r="L52" s="1"/>
    </row>
    <row r="53" spans="2:12" ht="13.5" x14ac:dyDescent="0.3"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</row>
    <row r="54" spans="2:12" ht="13.5" x14ac:dyDescent="0.3"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</row>
    <row r="55" spans="2:12" ht="13.5" x14ac:dyDescent="0.3">
      <c r="B55" s="1"/>
      <c r="C55" s="3">
        <f t="array" ref="C55:H63">TRANSPOSE(C47:K52)</f>
        <v>1</v>
      </c>
      <c r="D55" s="4">
        <v>0</v>
      </c>
      <c r="E55" s="4">
        <v>0</v>
      </c>
      <c r="F55" s="4">
        <v>0</v>
      </c>
      <c r="G55" s="4">
        <v>0</v>
      </c>
      <c r="H55" s="5">
        <v>0</v>
      </c>
      <c r="I55" s="1"/>
      <c r="J55" s="1"/>
      <c r="K55" s="1"/>
      <c r="L55" s="1"/>
    </row>
    <row r="56" spans="2:12" ht="13.5" x14ac:dyDescent="0.3">
      <c r="B56" s="1"/>
      <c r="C56" s="8">
        <v>0</v>
      </c>
      <c r="D56" s="1">
        <v>1</v>
      </c>
      <c r="E56" s="1">
        <v>0</v>
      </c>
      <c r="F56" s="1">
        <v>0</v>
      </c>
      <c r="G56" s="1">
        <v>0</v>
      </c>
      <c r="H56" s="9">
        <v>0</v>
      </c>
      <c r="I56" s="1"/>
      <c r="J56" s="1"/>
      <c r="K56" s="1"/>
      <c r="L56" s="1"/>
    </row>
    <row r="57" spans="2:12" ht="13.5" x14ac:dyDescent="0.3">
      <c r="B57" s="1" t="s">
        <v>8</v>
      </c>
      <c r="C57" s="8">
        <v>0</v>
      </c>
      <c r="D57" s="1">
        <v>0</v>
      </c>
      <c r="E57" s="1">
        <v>1</v>
      </c>
      <c r="F57" s="1">
        <v>0</v>
      </c>
      <c r="G57" s="1">
        <v>0</v>
      </c>
      <c r="H57" s="9">
        <v>0</v>
      </c>
      <c r="I57" s="1"/>
      <c r="J57" s="1"/>
      <c r="K57" s="1"/>
      <c r="L57" s="1"/>
    </row>
    <row r="58" spans="2:12" ht="13.5" x14ac:dyDescent="0.3">
      <c r="B58" s="1"/>
      <c r="C58" s="8">
        <v>0</v>
      </c>
      <c r="D58" s="1">
        <v>0</v>
      </c>
      <c r="E58" s="1">
        <v>0</v>
      </c>
      <c r="F58" s="1">
        <v>1</v>
      </c>
      <c r="G58" s="1">
        <v>0</v>
      </c>
      <c r="H58" s="9">
        <v>0</v>
      </c>
      <c r="I58" s="1"/>
      <c r="J58" s="1"/>
      <c r="K58" s="1"/>
      <c r="L58" s="1"/>
    </row>
    <row r="59" spans="2:12" ht="13.5" x14ac:dyDescent="0.3">
      <c r="B59" s="1"/>
      <c r="C59" s="8">
        <v>0</v>
      </c>
      <c r="D59" s="1">
        <v>0</v>
      </c>
      <c r="E59" s="1">
        <v>0</v>
      </c>
      <c r="F59" s="1">
        <v>0</v>
      </c>
      <c r="G59" s="1">
        <v>1</v>
      </c>
      <c r="H59" s="9">
        <v>0</v>
      </c>
      <c r="I59" s="1"/>
      <c r="J59" s="1"/>
      <c r="K59" s="1"/>
      <c r="L59" s="1"/>
    </row>
    <row r="60" spans="2:12" ht="13.5" x14ac:dyDescent="0.3">
      <c r="B60" s="1"/>
      <c r="C60" s="8">
        <v>0</v>
      </c>
      <c r="D60" s="1">
        <v>0</v>
      </c>
      <c r="E60" s="1">
        <v>0</v>
      </c>
      <c r="F60" s="1">
        <v>0</v>
      </c>
      <c r="G60" s="1">
        <v>0</v>
      </c>
      <c r="H60" s="9">
        <v>1</v>
      </c>
      <c r="I60" s="1"/>
      <c r="J60" s="1"/>
      <c r="K60" s="1"/>
      <c r="L60" s="1"/>
    </row>
    <row r="61" spans="2:12" ht="13.5" x14ac:dyDescent="0.3">
      <c r="B61" s="1"/>
      <c r="C61" s="8">
        <v>0</v>
      </c>
      <c r="D61" s="1">
        <v>0</v>
      </c>
      <c r="E61" s="1">
        <v>0</v>
      </c>
      <c r="F61" s="1">
        <v>0</v>
      </c>
      <c r="G61" s="1">
        <v>0</v>
      </c>
      <c r="H61" s="9">
        <v>0</v>
      </c>
      <c r="I61" s="1"/>
      <c r="J61" s="1"/>
      <c r="K61" s="1"/>
      <c r="L61" s="1"/>
    </row>
    <row r="62" spans="2:12" ht="13.5" x14ac:dyDescent="0.3">
      <c r="B62" s="1"/>
      <c r="C62" s="8">
        <v>0</v>
      </c>
      <c r="D62" s="1">
        <v>0</v>
      </c>
      <c r="E62" s="1">
        <v>0</v>
      </c>
      <c r="F62" s="1">
        <v>0</v>
      </c>
      <c r="G62" s="1">
        <v>0</v>
      </c>
      <c r="H62" s="9">
        <v>0</v>
      </c>
      <c r="I62" s="1"/>
      <c r="J62" s="1"/>
      <c r="K62" s="1"/>
      <c r="L62" s="1"/>
    </row>
    <row r="63" spans="2:12" ht="13.5" x14ac:dyDescent="0.3">
      <c r="B63" s="1"/>
      <c r="C63" s="10">
        <v>0</v>
      </c>
      <c r="D63" s="11">
        <v>0</v>
      </c>
      <c r="E63" s="11">
        <v>0</v>
      </c>
      <c r="F63" s="11">
        <v>0</v>
      </c>
      <c r="G63" s="11">
        <v>0</v>
      </c>
      <c r="H63" s="12">
        <v>0</v>
      </c>
      <c r="I63" s="1"/>
      <c r="J63" s="1"/>
      <c r="K63" s="1"/>
      <c r="L63" s="1"/>
    </row>
    <row r="64" spans="2:12" ht="13.5" x14ac:dyDescent="0.3"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</row>
    <row r="65" spans="2:12" ht="13.5" x14ac:dyDescent="0.3"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</row>
    <row r="66" spans="2:12" ht="13.5" x14ac:dyDescent="0.3">
      <c r="B66" s="1"/>
      <c r="C66" s="3">
        <f t="array" ref="C66:H74">MMULT(C55:H63,C39:H44)</f>
        <v>70</v>
      </c>
      <c r="D66" s="4">
        <v>0</v>
      </c>
      <c r="E66" s="4">
        <v>0</v>
      </c>
      <c r="F66" s="4">
        <v>-70</v>
      </c>
      <c r="G66" s="4">
        <v>0</v>
      </c>
      <c r="H66" s="5">
        <v>0</v>
      </c>
      <c r="I66" s="1"/>
      <c r="J66" s="1"/>
      <c r="K66" s="1"/>
      <c r="L66" s="1"/>
    </row>
    <row r="67" spans="2:12" ht="13.5" x14ac:dyDescent="0.3">
      <c r="B67" s="1"/>
      <c r="C67" s="8">
        <v>0</v>
      </c>
      <c r="D67" s="1">
        <v>65.333333333333343</v>
      </c>
      <c r="E67" s="1">
        <v>9800</v>
      </c>
      <c r="F67" s="1">
        <v>0</v>
      </c>
      <c r="G67" s="1">
        <v>-65.333333333333343</v>
      </c>
      <c r="H67" s="9">
        <v>9800</v>
      </c>
      <c r="I67" s="1"/>
      <c r="J67" s="1"/>
      <c r="K67" s="1"/>
      <c r="L67" s="1"/>
    </row>
    <row r="68" spans="2:12" ht="14.5" x14ac:dyDescent="0.3">
      <c r="B68" s="1" t="s">
        <v>25</v>
      </c>
      <c r="C68" s="8">
        <v>0</v>
      </c>
      <c r="D68" s="1">
        <v>9800</v>
      </c>
      <c r="E68" s="1">
        <v>1960000</v>
      </c>
      <c r="F68" s="1">
        <v>0</v>
      </c>
      <c r="G68" s="1">
        <v>-9800</v>
      </c>
      <c r="H68" s="9">
        <v>980000</v>
      </c>
      <c r="I68" s="1"/>
      <c r="J68" s="1"/>
      <c r="K68" s="1"/>
      <c r="L68" s="1"/>
    </row>
    <row r="69" spans="2:12" ht="13.5" x14ac:dyDescent="0.3">
      <c r="B69" s="1"/>
      <c r="C69" s="8">
        <v>-70</v>
      </c>
      <c r="D69" s="1">
        <v>0</v>
      </c>
      <c r="E69" s="1">
        <v>0</v>
      </c>
      <c r="F69" s="1">
        <v>70</v>
      </c>
      <c r="G69" s="1">
        <v>0</v>
      </c>
      <c r="H69" s="9">
        <v>0</v>
      </c>
      <c r="I69" s="1"/>
      <c r="J69" s="1"/>
      <c r="K69" s="1"/>
      <c r="L69" s="1"/>
    </row>
    <row r="70" spans="2:12" ht="13.5" x14ac:dyDescent="0.3">
      <c r="B70" s="1"/>
      <c r="C70" s="8">
        <v>0</v>
      </c>
      <c r="D70" s="1">
        <v>-65.333333333333343</v>
      </c>
      <c r="E70" s="1">
        <v>-9800</v>
      </c>
      <c r="F70" s="1">
        <v>0</v>
      </c>
      <c r="G70" s="1">
        <v>65.333333333333343</v>
      </c>
      <c r="H70" s="9">
        <v>-9800</v>
      </c>
      <c r="I70" s="1"/>
      <c r="J70" s="1"/>
      <c r="K70" s="1"/>
      <c r="L70" s="1"/>
    </row>
    <row r="71" spans="2:12" ht="13.5" x14ac:dyDescent="0.3">
      <c r="B71" s="1"/>
      <c r="C71" s="8">
        <v>0</v>
      </c>
      <c r="D71" s="1">
        <v>9800</v>
      </c>
      <c r="E71" s="1">
        <v>980000</v>
      </c>
      <c r="F71" s="1">
        <v>0</v>
      </c>
      <c r="G71" s="1">
        <v>-9800</v>
      </c>
      <c r="H71" s="9">
        <v>1960000</v>
      </c>
      <c r="I71" s="1"/>
      <c r="J71" s="1"/>
      <c r="K71" s="1"/>
      <c r="L71" s="1"/>
    </row>
    <row r="72" spans="2:12" ht="13.5" x14ac:dyDescent="0.3">
      <c r="B72" s="1"/>
      <c r="C72" s="8">
        <v>0</v>
      </c>
      <c r="D72" s="1">
        <v>0</v>
      </c>
      <c r="E72" s="1">
        <v>0</v>
      </c>
      <c r="F72" s="1">
        <v>0</v>
      </c>
      <c r="G72" s="1">
        <v>0</v>
      </c>
      <c r="H72" s="9">
        <v>0</v>
      </c>
      <c r="I72" s="1"/>
      <c r="J72" s="1"/>
      <c r="K72" s="1"/>
      <c r="L72" s="1"/>
    </row>
    <row r="73" spans="2:12" ht="13.5" x14ac:dyDescent="0.3">
      <c r="B73" s="1"/>
      <c r="C73" s="8">
        <v>0</v>
      </c>
      <c r="D73" s="1">
        <v>0</v>
      </c>
      <c r="E73" s="1">
        <v>0</v>
      </c>
      <c r="F73" s="1">
        <v>0</v>
      </c>
      <c r="G73" s="1">
        <v>0</v>
      </c>
      <c r="H73" s="9">
        <v>0</v>
      </c>
      <c r="I73" s="1"/>
      <c r="J73" s="1"/>
      <c r="K73" s="1"/>
      <c r="L73" s="1"/>
    </row>
    <row r="74" spans="2:12" ht="13.5" x14ac:dyDescent="0.3">
      <c r="B74" s="1"/>
      <c r="C74" s="10">
        <v>0</v>
      </c>
      <c r="D74" s="11">
        <v>0</v>
      </c>
      <c r="E74" s="11">
        <v>0</v>
      </c>
      <c r="F74" s="11">
        <v>0</v>
      </c>
      <c r="G74" s="11">
        <v>0</v>
      </c>
      <c r="H74" s="12">
        <v>0</v>
      </c>
      <c r="I74" s="1"/>
      <c r="J74" s="1"/>
      <c r="K74" s="1"/>
      <c r="L74" s="1"/>
    </row>
    <row r="75" spans="2:12" ht="13.5" x14ac:dyDescent="0.3"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</row>
    <row r="76" spans="2:12" ht="13.5" x14ac:dyDescent="0.3"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</row>
    <row r="77" spans="2:12" ht="13.5" x14ac:dyDescent="0.3"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</row>
    <row r="78" spans="2:12" ht="13.5" x14ac:dyDescent="0.3"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</row>
    <row r="79" spans="2:12" ht="13.5" x14ac:dyDescent="0.3">
      <c r="B79" s="1"/>
      <c r="C79" s="3">
        <f t="array" ref="C79:K87">MMULT(C66:H74,C47:K52)</f>
        <v>70</v>
      </c>
      <c r="D79" s="4">
        <v>0</v>
      </c>
      <c r="E79" s="4">
        <v>0</v>
      </c>
      <c r="F79" s="4">
        <v>-70</v>
      </c>
      <c r="G79" s="4">
        <v>0</v>
      </c>
      <c r="H79" s="4">
        <v>0</v>
      </c>
      <c r="I79" s="4">
        <v>0</v>
      </c>
      <c r="J79" s="4">
        <v>0</v>
      </c>
      <c r="K79" s="5">
        <v>0</v>
      </c>
      <c r="L79" s="1"/>
    </row>
    <row r="80" spans="2:12" ht="13.5" x14ac:dyDescent="0.3">
      <c r="B80" s="1"/>
      <c r="C80" s="8">
        <v>0</v>
      </c>
      <c r="D80" s="1">
        <v>65.333333333333343</v>
      </c>
      <c r="E80" s="1">
        <v>9800</v>
      </c>
      <c r="F80" s="1">
        <v>0</v>
      </c>
      <c r="G80" s="1">
        <v>-65.333333333333343</v>
      </c>
      <c r="H80" s="1">
        <v>9800</v>
      </c>
      <c r="I80" s="1">
        <v>0</v>
      </c>
      <c r="J80" s="1">
        <v>0</v>
      </c>
      <c r="K80" s="9">
        <v>0</v>
      </c>
      <c r="L80" s="1"/>
    </row>
    <row r="81" spans="2:12" ht="14.5" x14ac:dyDescent="0.3">
      <c r="B81" s="1" t="s">
        <v>26</v>
      </c>
      <c r="C81" s="8">
        <v>0</v>
      </c>
      <c r="D81" s="1">
        <v>9800</v>
      </c>
      <c r="E81" s="1">
        <v>1960000</v>
      </c>
      <c r="F81" s="1">
        <v>0</v>
      </c>
      <c r="G81" s="1">
        <v>-9800</v>
      </c>
      <c r="H81" s="1">
        <v>980000</v>
      </c>
      <c r="I81" s="1">
        <v>0</v>
      </c>
      <c r="J81" s="1">
        <v>0</v>
      </c>
      <c r="K81" s="9">
        <v>0</v>
      </c>
      <c r="L81" s="1"/>
    </row>
    <row r="82" spans="2:12" ht="13.5" x14ac:dyDescent="0.3">
      <c r="B82" s="1"/>
      <c r="C82" s="8">
        <v>-70</v>
      </c>
      <c r="D82" s="1">
        <v>0</v>
      </c>
      <c r="E82" s="1">
        <v>0</v>
      </c>
      <c r="F82" s="1">
        <v>70</v>
      </c>
      <c r="G82" s="1">
        <v>0</v>
      </c>
      <c r="H82" s="1">
        <v>0</v>
      </c>
      <c r="I82" s="1">
        <v>0</v>
      </c>
      <c r="J82" s="1">
        <v>0</v>
      </c>
      <c r="K82" s="9">
        <v>0</v>
      </c>
      <c r="L82" s="1"/>
    </row>
    <row r="83" spans="2:12" ht="13.5" x14ac:dyDescent="0.3">
      <c r="B83" s="1"/>
      <c r="C83" s="8">
        <v>0</v>
      </c>
      <c r="D83" s="1">
        <v>-65.333333333333343</v>
      </c>
      <c r="E83" s="1">
        <v>-9800</v>
      </c>
      <c r="F83" s="1">
        <v>0</v>
      </c>
      <c r="G83" s="1">
        <v>65.333333333333343</v>
      </c>
      <c r="H83" s="1">
        <v>-9800</v>
      </c>
      <c r="I83" s="1">
        <v>0</v>
      </c>
      <c r="J83" s="1">
        <v>0</v>
      </c>
      <c r="K83" s="9">
        <v>0</v>
      </c>
      <c r="L83" s="1"/>
    </row>
    <row r="84" spans="2:12" ht="13.5" x14ac:dyDescent="0.3">
      <c r="B84" s="1"/>
      <c r="C84" s="8">
        <v>0</v>
      </c>
      <c r="D84" s="1">
        <v>9800</v>
      </c>
      <c r="E84" s="1">
        <v>980000</v>
      </c>
      <c r="F84" s="1">
        <v>0</v>
      </c>
      <c r="G84" s="1">
        <v>-9800</v>
      </c>
      <c r="H84" s="1">
        <v>1960000</v>
      </c>
      <c r="I84" s="1">
        <v>0</v>
      </c>
      <c r="J84" s="1">
        <v>0</v>
      </c>
      <c r="K84" s="9">
        <v>0</v>
      </c>
      <c r="L84" s="1"/>
    </row>
    <row r="85" spans="2:12" x14ac:dyDescent="0.25">
      <c r="C85" s="39">
        <v>0</v>
      </c>
      <c r="D85">
        <v>0</v>
      </c>
      <c r="E85">
        <v>0</v>
      </c>
      <c r="F85">
        <v>0</v>
      </c>
      <c r="G85">
        <v>0</v>
      </c>
      <c r="H85">
        <v>0</v>
      </c>
      <c r="I85">
        <v>0</v>
      </c>
      <c r="J85">
        <v>0</v>
      </c>
      <c r="K85" s="46">
        <v>0</v>
      </c>
    </row>
    <row r="86" spans="2:12" x14ac:dyDescent="0.25">
      <c r="C86" s="39">
        <v>0</v>
      </c>
      <c r="D86">
        <v>0</v>
      </c>
      <c r="E86">
        <v>0</v>
      </c>
      <c r="F86">
        <v>0</v>
      </c>
      <c r="G86">
        <v>0</v>
      </c>
      <c r="H86">
        <v>0</v>
      </c>
      <c r="I86">
        <v>0</v>
      </c>
      <c r="J86">
        <v>0</v>
      </c>
      <c r="K86" s="46">
        <v>0</v>
      </c>
    </row>
    <row r="87" spans="2:12" x14ac:dyDescent="0.25">
      <c r="C87" s="49">
        <v>0</v>
      </c>
      <c r="D87" s="40">
        <v>0</v>
      </c>
      <c r="E87" s="40">
        <v>0</v>
      </c>
      <c r="F87" s="40">
        <v>0</v>
      </c>
      <c r="G87" s="40">
        <v>0</v>
      </c>
      <c r="H87" s="40">
        <v>0</v>
      </c>
      <c r="I87" s="40">
        <v>0</v>
      </c>
      <c r="J87" s="40">
        <v>0</v>
      </c>
      <c r="K87" s="47">
        <v>0</v>
      </c>
    </row>
  </sheetData>
  <phoneticPr fontId="1" type="noConversion"/>
  <pageMargins left="0.75" right="0.75" top="1" bottom="1" header="0" footer="0"/>
  <pageSetup paperSize="9" orientation="portrait" verticalDpi="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P87"/>
  <sheetViews>
    <sheetView tabSelected="1" workbookViewId="0">
      <selection activeCell="L36" sqref="L36"/>
    </sheetView>
  </sheetViews>
  <sheetFormatPr baseColWidth="10" defaultRowHeight="12.5" x14ac:dyDescent="0.25"/>
  <cols>
    <col min="3" max="8" width="11.26953125" customWidth="1"/>
    <col min="9" max="12" width="8.7265625" customWidth="1"/>
  </cols>
  <sheetData>
    <row r="2" spans="2:12" ht="13.5" x14ac:dyDescent="0.3">
      <c r="B2" s="1" t="s">
        <v>1</v>
      </c>
      <c r="C2">
        <v>10</v>
      </c>
      <c r="D2" s="1" t="s">
        <v>0</v>
      </c>
      <c r="E2" s="1">
        <f>C2</f>
        <v>10</v>
      </c>
      <c r="F2" s="1" t="s">
        <v>0</v>
      </c>
    </row>
    <row r="3" spans="2:12" ht="13.5" x14ac:dyDescent="0.3">
      <c r="B3" t="s">
        <v>29</v>
      </c>
      <c r="C3">
        <v>70000</v>
      </c>
      <c r="D3" s="1" t="s">
        <v>30</v>
      </c>
      <c r="E3" s="1">
        <f>C3</f>
        <v>70000</v>
      </c>
      <c r="F3" s="1" t="s">
        <v>30</v>
      </c>
      <c r="G3" s="1"/>
      <c r="H3" s="1"/>
      <c r="I3" s="1"/>
      <c r="J3" s="1"/>
      <c r="K3" s="1"/>
      <c r="L3" s="1"/>
    </row>
    <row r="4" spans="2:12" ht="13.5" x14ac:dyDescent="0.3">
      <c r="B4" s="1" t="s">
        <v>2</v>
      </c>
      <c r="C4" s="1">
        <v>3</v>
      </c>
      <c r="D4" s="1" t="s">
        <v>4</v>
      </c>
      <c r="E4" s="1">
        <f>C4*100</f>
        <v>300</v>
      </c>
      <c r="F4" s="1" t="s">
        <v>31</v>
      </c>
      <c r="G4" s="1"/>
      <c r="H4" s="1"/>
      <c r="I4" s="1"/>
      <c r="J4" s="1"/>
      <c r="K4" s="1"/>
      <c r="L4" s="1"/>
    </row>
    <row r="5" spans="2:12" ht="13.5" x14ac:dyDescent="0.3">
      <c r="B5" s="1" t="s">
        <v>3</v>
      </c>
      <c r="C5" s="1">
        <f>2100</f>
        <v>2100</v>
      </c>
      <c r="D5" s="1" t="s">
        <v>32</v>
      </c>
      <c r="E5" s="1">
        <f>C5</f>
        <v>2100</v>
      </c>
      <c r="F5" s="1" t="s">
        <v>32</v>
      </c>
      <c r="G5" s="1"/>
      <c r="H5" s="1"/>
      <c r="I5" s="1"/>
      <c r="J5" s="1"/>
      <c r="K5" s="1"/>
      <c r="L5" s="1"/>
    </row>
    <row r="6" spans="2:12" ht="13.5" x14ac:dyDescent="0.3">
      <c r="B6" s="1"/>
      <c r="C6" s="1"/>
      <c r="D6" s="1"/>
      <c r="E6" s="1"/>
      <c r="F6" s="1"/>
      <c r="G6" s="1"/>
      <c r="H6" s="1"/>
      <c r="I6" s="1"/>
      <c r="J6" s="1"/>
      <c r="K6" s="1"/>
      <c r="L6" s="1"/>
    </row>
    <row r="7" spans="2:12" ht="13.5" x14ac:dyDescent="0.3">
      <c r="B7" s="45" t="s">
        <v>44</v>
      </c>
      <c r="C7" s="1">
        <v>0</v>
      </c>
      <c r="D7" s="1" t="s">
        <v>6</v>
      </c>
      <c r="E7" s="1"/>
      <c r="F7" s="1"/>
      <c r="G7" s="1"/>
      <c r="H7" s="1"/>
      <c r="I7" s="1"/>
      <c r="J7" s="1"/>
      <c r="K7" s="1"/>
      <c r="L7" s="1"/>
    </row>
    <row r="8" spans="2:12" ht="13.5" x14ac:dyDescent="0.3">
      <c r="B8" s="1"/>
      <c r="C8" s="1"/>
      <c r="D8" s="1"/>
      <c r="E8" s="1"/>
      <c r="F8" s="1"/>
      <c r="G8" s="1"/>
      <c r="H8" s="1"/>
      <c r="I8" s="1"/>
      <c r="J8" s="1"/>
      <c r="K8" s="1"/>
      <c r="L8" s="1"/>
    </row>
    <row r="9" spans="2:12" ht="13.5" x14ac:dyDescent="0.3">
      <c r="B9" s="1" t="s">
        <v>5</v>
      </c>
      <c r="C9" s="1">
        <f>E2*E5/E4</f>
        <v>70</v>
      </c>
      <c r="D9" s="1" t="s">
        <v>33</v>
      </c>
      <c r="E9" s="1"/>
      <c r="F9" s="1"/>
      <c r="G9" s="1"/>
      <c r="H9" s="1"/>
      <c r="I9" s="1"/>
      <c r="J9" s="1"/>
      <c r="K9" s="1"/>
      <c r="L9" s="1"/>
    </row>
    <row r="10" spans="2:12" ht="13.5" x14ac:dyDescent="0.3">
      <c r="B10" s="1" t="s">
        <v>34</v>
      </c>
      <c r="C10" s="1">
        <f>E5*E3/E4</f>
        <v>490000</v>
      </c>
      <c r="D10" s="1" t="s">
        <v>35</v>
      </c>
      <c r="E10" s="1"/>
      <c r="F10" s="1"/>
      <c r="G10" s="1"/>
      <c r="H10" s="1"/>
      <c r="I10" s="1"/>
      <c r="J10" s="1"/>
      <c r="K10" s="1"/>
      <c r="L10" s="1"/>
    </row>
    <row r="11" spans="2:12" ht="13.5" x14ac:dyDescent="0.3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</row>
    <row r="12" spans="2:12" ht="15.5" x14ac:dyDescent="0.4">
      <c r="B12" s="1"/>
      <c r="C12" s="2" t="s">
        <v>36</v>
      </c>
      <c r="D12" s="2" t="s">
        <v>41</v>
      </c>
      <c r="E12" s="38" t="s">
        <v>40</v>
      </c>
      <c r="F12" s="2" t="s">
        <v>38</v>
      </c>
      <c r="G12" s="2" t="s">
        <v>42</v>
      </c>
      <c r="H12" s="38" t="s">
        <v>39</v>
      </c>
      <c r="I12" s="1"/>
      <c r="J12" s="1"/>
      <c r="K12" s="1"/>
      <c r="L12" s="1"/>
    </row>
    <row r="13" spans="2:12" ht="15.5" x14ac:dyDescent="0.4">
      <c r="B13" s="1"/>
      <c r="C13" s="13">
        <f>C9</f>
        <v>70</v>
      </c>
      <c r="D13" s="14">
        <v>0</v>
      </c>
      <c r="E13" s="42">
        <v>0</v>
      </c>
      <c r="F13" s="14">
        <f>-C9</f>
        <v>-70</v>
      </c>
      <c r="G13" s="42">
        <v>0</v>
      </c>
      <c r="H13" s="20">
        <v>0</v>
      </c>
      <c r="I13" s="2" t="s">
        <v>36</v>
      </c>
      <c r="J13" s="1"/>
      <c r="K13" s="1"/>
      <c r="L13" s="1"/>
    </row>
    <row r="14" spans="2:12" ht="15.5" x14ac:dyDescent="0.4">
      <c r="B14" s="7" t="s">
        <v>21</v>
      </c>
      <c r="C14" s="15">
        <v>0</v>
      </c>
      <c r="D14" s="16">
        <f>12/E4^2*C10</f>
        <v>65.333333333333343</v>
      </c>
      <c r="E14" s="16">
        <f>6/E4*C10</f>
        <v>9800</v>
      </c>
      <c r="F14" s="16">
        <v>0</v>
      </c>
      <c r="G14" s="41">
        <f>-D14</f>
        <v>-65.333333333333343</v>
      </c>
      <c r="H14" s="17">
        <f>E14</f>
        <v>9800</v>
      </c>
      <c r="I14" s="2" t="s">
        <v>41</v>
      </c>
      <c r="J14" s="1"/>
      <c r="K14" s="1"/>
      <c r="L14" s="1"/>
    </row>
    <row r="15" spans="2:12" ht="15.5" x14ac:dyDescent="0.4">
      <c r="B15" s="1"/>
      <c r="C15" s="43">
        <v>0</v>
      </c>
      <c r="D15" s="16">
        <f>E14</f>
        <v>9800</v>
      </c>
      <c r="E15" s="41">
        <f>4*C10</f>
        <v>1960000</v>
      </c>
      <c r="F15" s="16">
        <v>0</v>
      </c>
      <c r="G15" s="41">
        <f>-D15</f>
        <v>-9800</v>
      </c>
      <c r="H15" s="17">
        <f>E15/2</f>
        <v>980000</v>
      </c>
      <c r="I15" s="38" t="s">
        <v>37</v>
      </c>
      <c r="J15" s="1"/>
      <c r="K15" s="1"/>
      <c r="L15" s="1"/>
    </row>
    <row r="16" spans="2:12" ht="15.5" x14ac:dyDescent="0.4">
      <c r="B16" s="1"/>
      <c r="C16" s="15">
        <f>F13</f>
        <v>-70</v>
      </c>
      <c r="D16" s="16">
        <v>0</v>
      </c>
      <c r="E16" s="16">
        <v>0</v>
      </c>
      <c r="F16" s="16">
        <f>C13</f>
        <v>70</v>
      </c>
      <c r="G16" s="41">
        <v>0</v>
      </c>
      <c r="H16" s="17">
        <v>0</v>
      </c>
      <c r="I16" s="2" t="s">
        <v>38</v>
      </c>
      <c r="J16" s="1"/>
      <c r="K16" s="1"/>
      <c r="L16" s="1"/>
    </row>
    <row r="17" spans="2:16" ht="15.5" x14ac:dyDescent="0.4">
      <c r="B17" s="1"/>
      <c r="C17" s="15">
        <v>0</v>
      </c>
      <c r="D17" s="16">
        <f>G14</f>
        <v>-65.333333333333343</v>
      </c>
      <c r="E17" s="16">
        <f>G15</f>
        <v>-9800</v>
      </c>
      <c r="F17" s="16">
        <v>0</v>
      </c>
      <c r="G17" s="41">
        <f>12/E4^2*C10</f>
        <v>65.333333333333343</v>
      </c>
      <c r="H17" s="17">
        <f>-6/E4*C10</f>
        <v>-9800</v>
      </c>
      <c r="I17" s="2" t="s">
        <v>42</v>
      </c>
      <c r="J17" s="1"/>
      <c r="K17" s="1"/>
      <c r="L17" s="1"/>
    </row>
    <row r="18" spans="2:16" ht="15.5" x14ac:dyDescent="0.4">
      <c r="B18" s="1"/>
      <c r="C18" s="21">
        <v>0</v>
      </c>
      <c r="D18" s="18">
        <f>H14</f>
        <v>9800</v>
      </c>
      <c r="E18" s="18">
        <f>H15</f>
        <v>980000</v>
      </c>
      <c r="F18" s="18">
        <v>0</v>
      </c>
      <c r="G18" s="44">
        <f>H17</f>
        <v>-9800</v>
      </c>
      <c r="H18" s="67">
        <f>4*C10</f>
        <v>1960000</v>
      </c>
      <c r="I18" s="38" t="s">
        <v>39</v>
      </c>
      <c r="J18" s="1"/>
      <c r="K18" s="1"/>
      <c r="L18" s="1"/>
    </row>
    <row r="19" spans="2:16" ht="13.5" x14ac:dyDescent="0.3">
      <c r="B19" s="1"/>
      <c r="C19" s="1"/>
      <c r="D19" s="1"/>
      <c r="E19" s="1"/>
      <c r="F19" s="1"/>
      <c r="G19" s="6"/>
      <c r="H19" s="1"/>
      <c r="I19" s="1"/>
      <c r="J19" s="1"/>
      <c r="K19" s="1"/>
      <c r="L19" s="1"/>
    </row>
    <row r="20" spans="2:16" ht="13.5" x14ac:dyDescent="0.3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</row>
    <row r="21" spans="2:16" ht="13.5" x14ac:dyDescent="0.3"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</row>
    <row r="22" spans="2:16" ht="13.5" x14ac:dyDescent="0.3">
      <c r="B22" s="1"/>
      <c r="C22" s="13">
        <f t="array" ref="C22:H27">TRANSPOSE(K22:P27)</f>
        <v>1</v>
      </c>
      <c r="D22" s="14">
        <v>0</v>
      </c>
      <c r="E22" s="4">
        <v>0</v>
      </c>
      <c r="F22" s="4">
        <v>0</v>
      </c>
      <c r="G22" s="4">
        <v>0</v>
      </c>
      <c r="H22" s="5">
        <v>0</v>
      </c>
      <c r="J22" s="1"/>
      <c r="K22" s="13">
        <f>COS(RADIANS($C$7))</f>
        <v>1</v>
      </c>
      <c r="L22" s="14">
        <f>SIN(RADIANS($C$7))</f>
        <v>0</v>
      </c>
      <c r="M22" s="4">
        <v>0</v>
      </c>
      <c r="N22" s="4">
        <v>0</v>
      </c>
      <c r="O22" s="4">
        <v>0</v>
      </c>
      <c r="P22" s="5">
        <v>0</v>
      </c>
    </row>
    <row r="23" spans="2:16" ht="14.5" x14ac:dyDescent="0.3">
      <c r="B23" s="1" t="s">
        <v>22</v>
      </c>
      <c r="C23" s="15">
        <v>0</v>
      </c>
      <c r="D23" s="16">
        <v>1</v>
      </c>
      <c r="E23" s="1">
        <v>0</v>
      </c>
      <c r="F23" s="1">
        <v>0</v>
      </c>
      <c r="G23" s="1">
        <v>0</v>
      </c>
      <c r="H23" s="9">
        <v>0</v>
      </c>
      <c r="J23" s="1" t="s">
        <v>43</v>
      </c>
      <c r="K23" s="15">
        <f>-SIN(RADIANS($C$7))</f>
        <v>0</v>
      </c>
      <c r="L23" s="16">
        <f>COS(RADIANS($C$7))</f>
        <v>1</v>
      </c>
      <c r="M23" s="1">
        <v>0</v>
      </c>
      <c r="N23" s="1">
        <v>0</v>
      </c>
      <c r="O23" s="1">
        <v>0</v>
      </c>
      <c r="P23" s="9">
        <v>0</v>
      </c>
    </row>
    <row r="24" spans="2:16" ht="13.5" x14ac:dyDescent="0.3">
      <c r="B24" s="1"/>
      <c r="C24" s="8">
        <v>0</v>
      </c>
      <c r="D24" s="1">
        <v>0</v>
      </c>
      <c r="E24">
        <v>1</v>
      </c>
      <c r="F24" s="1">
        <v>0</v>
      </c>
      <c r="G24" s="1">
        <v>0</v>
      </c>
      <c r="H24" s="9">
        <v>0</v>
      </c>
      <c r="J24" s="1"/>
      <c r="K24" s="8">
        <v>0</v>
      </c>
      <c r="L24" s="1">
        <v>0</v>
      </c>
      <c r="M24">
        <v>1</v>
      </c>
      <c r="N24" s="1">
        <v>0</v>
      </c>
      <c r="O24" s="1">
        <v>0</v>
      </c>
      <c r="P24" s="9">
        <v>0</v>
      </c>
    </row>
    <row r="25" spans="2:16" ht="13.5" x14ac:dyDescent="0.3">
      <c r="B25" s="1"/>
      <c r="C25" s="8">
        <v>0</v>
      </c>
      <c r="D25" s="1">
        <v>0</v>
      </c>
      <c r="E25" s="1">
        <v>0</v>
      </c>
      <c r="F25" s="16">
        <v>1</v>
      </c>
      <c r="G25" s="16">
        <v>0</v>
      </c>
      <c r="H25" s="9">
        <v>0</v>
      </c>
      <c r="J25" s="1"/>
      <c r="K25" s="8">
        <v>0</v>
      </c>
      <c r="L25" s="1">
        <v>0</v>
      </c>
      <c r="M25" s="1">
        <v>0</v>
      </c>
      <c r="N25" s="16">
        <f>COS(RADIANS($C$7))</f>
        <v>1</v>
      </c>
      <c r="O25" s="16">
        <f>SIN(RADIANS($C$7))</f>
        <v>0</v>
      </c>
      <c r="P25" s="9">
        <v>0</v>
      </c>
    </row>
    <row r="26" spans="2:16" ht="13.5" x14ac:dyDescent="0.3">
      <c r="C26" s="8">
        <v>0</v>
      </c>
      <c r="D26" s="1">
        <v>0</v>
      </c>
      <c r="E26" s="1">
        <v>0</v>
      </c>
      <c r="F26" s="16">
        <v>0</v>
      </c>
      <c r="G26" s="16">
        <v>1</v>
      </c>
      <c r="H26" s="46">
        <v>0</v>
      </c>
      <c r="K26" s="8">
        <v>0</v>
      </c>
      <c r="L26" s="1">
        <v>0</v>
      </c>
      <c r="M26" s="1">
        <v>0</v>
      </c>
      <c r="N26" s="16">
        <f>-SIN(RADIANS($C$7))</f>
        <v>0</v>
      </c>
      <c r="O26" s="16">
        <f>COS(RADIANS($C$7))</f>
        <v>1</v>
      </c>
      <c r="P26" s="46">
        <v>0</v>
      </c>
    </row>
    <row r="27" spans="2:16" ht="13.5" x14ac:dyDescent="0.3">
      <c r="C27" s="10">
        <v>0</v>
      </c>
      <c r="D27" s="11">
        <v>0</v>
      </c>
      <c r="E27" s="11">
        <v>0</v>
      </c>
      <c r="F27" s="11">
        <v>0</v>
      </c>
      <c r="G27" s="11">
        <v>0</v>
      </c>
      <c r="H27" s="47">
        <v>1</v>
      </c>
      <c r="K27" s="10">
        <v>0</v>
      </c>
      <c r="L27" s="11">
        <v>0</v>
      </c>
      <c r="M27" s="11">
        <v>0</v>
      </c>
      <c r="N27" s="11">
        <v>0</v>
      </c>
      <c r="O27" s="11">
        <v>0</v>
      </c>
      <c r="P27" s="47">
        <v>1</v>
      </c>
    </row>
    <row r="29" spans="2:16" ht="13.5" x14ac:dyDescent="0.3"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</row>
    <row r="30" spans="2:16" ht="13.5" x14ac:dyDescent="0.3"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</row>
    <row r="31" spans="2:16" ht="13.5" x14ac:dyDescent="0.3">
      <c r="B31" s="1"/>
      <c r="C31" s="13">
        <f t="array" ref="C31:H36">MMULT(C22:H27,C13:H18)</f>
        <v>70</v>
      </c>
      <c r="D31" s="14">
        <v>0</v>
      </c>
      <c r="E31" s="14">
        <v>0</v>
      </c>
      <c r="F31" s="14">
        <v>-70</v>
      </c>
      <c r="G31" s="14">
        <v>0</v>
      </c>
      <c r="H31" s="20">
        <v>0</v>
      </c>
      <c r="I31" s="1"/>
      <c r="J31" s="1"/>
      <c r="K31" s="1"/>
      <c r="L31" s="1"/>
    </row>
    <row r="32" spans="2:16" ht="14.5" x14ac:dyDescent="0.3">
      <c r="B32" s="1" t="s">
        <v>23</v>
      </c>
      <c r="C32" s="15">
        <v>0</v>
      </c>
      <c r="D32" s="16">
        <v>65.333333333333343</v>
      </c>
      <c r="E32" s="16">
        <v>9800</v>
      </c>
      <c r="F32" s="16">
        <v>0</v>
      </c>
      <c r="G32" s="16">
        <v>-65.333333333333343</v>
      </c>
      <c r="H32" s="17">
        <v>9800</v>
      </c>
      <c r="I32" s="1"/>
      <c r="J32" s="1"/>
      <c r="K32" s="1"/>
      <c r="L32" s="1"/>
    </row>
    <row r="33" spans="2:12" ht="13.5" x14ac:dyDescent="0.3">
      <c r="B33" s="1"/>
      <c r="C33" s="15">
        <v>0</v>
      </c>
      <c r="D33" s="16">
        <v>9800</v>
      </c>
      <c r="E33" s="16">
        <v>1960000</v>
      </c>
      <c r="F33" s="16">
        <v>0</v>
      </c>
      <c r="G33" s="16">
        <v>-9800</v>
      </c>
      <c r="H33" s="17">
        <v>980000</v>
      </c>
      <c r="I33" s="1"/>
      <c r="J33" s="1"/>
      <c r="K33" s="1"/>
      <c r="L33" s="1"/>
    </row>
    <row r="34" spans="2:12" ht="13.5" x14ac:dyDescent="0.3">
      <c r="B34" s="1"/>
      <c r="C34" s="15">
        <v>-70</v>
      </c>
      <c r="D34" s="16">
        <v>0</v>
      </c>
      <c r="E34" s="16">
        <v>0</v>
      </c>
      <c r="F34" s="16">
        <v>70</v>
      </c>
      <c r="G34" s="16">
        <v>0</v>
      </c>
      <c r="H34" s="17">
        <v>0</v>
      </c>
      <c r="I34" s="1"/>
      <c r="J34" s="1"/>
      <c r="K34" s="1"/>
      <c r="L34" s="1"/>
    </row>
    <row r="35" spans="2:12" ht="13.5" x14ac:dyDescent="0.3">
      <c r="B35" s="1"/>
      <c r="C35" s="15">
        <v>0</v>
      </c>
      <c r="D35" s="16">
        <v>-65.333333333333343</v>
      </c>
      <c r="E35" s="16">
        <v>-9800</v>
      </c>
      <c r="F35" s="16">
        <v>0</v>
      </c>
      <c r="G35" s="16">
        <v>65.333333333333343</v>
      </c>
      <c r="H35" s="17">
        <v>-9800</v>
      </c>
      <c r="I35" s="1"/>
      <c r="J35" s="1"/>
      <c r="K35" s="1"/>
      <c r="L35" s="1"/>
    </row>
    <row r="36" spans="2:12" ht="13.5" x14ac:dyDescent="0.3">
      <c r="B36" s="1"/>
      <c r="C36" s="21">
        <v>0</v>
      </c>
      <c r="D36" s="18">
        <v>9800</v>
      </c>
      <c r="E36" s="18">
        <v>980000</v>
      </c>
      <c r="F36" s="18">
        <v>0</v>
      </c>
      <c r="G36" s="18">
        <v>-9800</v>
      </c>
      <c r="H36" s="19">
        <v>1960000</v>
      </c>
      <c r="I36" s="1"/>
      <c r="J36" s="1"/>
      <c r="K36" s="1"/>
      <c r="L36" s="1"/>
    </row>
    <row r="37" spans="2:12" ht="13.5" x14ac:dyDescent="0.3"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</row>
    <row r="38" spans="2:12" ht="13.5" x14ac:dyDescent="0.3"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</row>
    <row r="39" spans="2:12" ht="13.5" x14ac:dyDescent="0.3">
      <c r="B39" s="1"/>
      <c r="C39" s="13">
        <f t="array" ref="C39:H44">MMULT(C31:H36,K22:P27)</f>
        <v>70</v>
      </c>
      <c r="D39" s="14">
        <v>0</v>
      </c>
      <c r="E39" s="14">
        <v>0</v>
      </c>
      <c r="F39" s="14">
        <v>-70</v>
      </c>
      <c r="G39" s="14">
        <v>0</v>
      </c>
      <c r="H39" s="20">
        <v>0</v>
      </c>
      <c r="I39" s="1"/>
      <c r="J39" s="1"/>
      <c r="K39" s="1"/>
      <c r="L39" s="1"/>
    </row>
    <row r="40" spans="2:12" ht="14.5" x14ac:dyDescent="0.3">
      <c r="B40" s="1" t="s">
        <v>24</v>
      </c>
      <c r="C40" s="15">
        <v>0</v>
      </c>
      <c r="D40" s="16">
        <v>65.333333333333343</v>
      </c>
      <c r="E40" s="16">
        <v>9800</v>
      </c>
      <c r="F40" s="16">
        <v>0</v>
      </c>
      <c r="G40" s="16">
        <v>-65.333333333333343</v>
      </c>
      <c r="H40" s="17">
        <v>9800</v>
      </c>
      <c r="I40" s="1"/>
      <c r="J40" s="1"/>
      <c r="K40" s="1"/>
      <c r="L40" s="1"/>
    </row>
    <row r="41" spans="2:12" ht="13.5" x14ac:dyDescent="0.3">
      <c r="B41" s="1"/>
      <c r="C41" s="15">
        <v>0</v>
      </c>
      <c r="D41" s="16">
        <v>9800</v>
      </c>
      <c r="E41" s="16">
        <v>1960000</v>
      </c>
      <c r="F41" s="16">
        <v>0</v>
      </c>
      <c r="G41" s="16">
        <v>-9800</v>
      </c>
      <c r="H41" s="17">
        <v>980000</v>
      </c>
      <c r="I41" s="1"/>
      <c r="J41" s="1"/>
      <c r="K41" s="1"/>
      <c r="L41" s="1"/>
    </row>
    <row r="42" spans="2:12" ht="13.5" x14ac:dyDescent="0.3">
      <c r="B42" s="1"/>
      <c r="C42" s="15">
        <v>-70</v>
      </c>
      <c r="D42" s="16">
        <v>0</v>
      </c>
      <c r="E42" s="16">
        <v>0</v>
      </c>
      <c r="F42" s="16">
        <v>70</v>
      </c>
      <c r="G42" s="16">
        <v>0</v>
      </c>
      <c r="H42" s="17">
        <v>0</v>
      </c>
      <c r="I42" s="1"/>
      <c r="J42" s="1"/>
      <c r="K42" s="1"/>
      <c r="L42" s="1"/>
    </row>
    <row r="43" spans="2:12" ht="13.5" x14ac:dyDescent="0.3">
      <c r="B43" s="1"/>
      <c r="C43" s="15">
        <v>0</v>
      </c>
      <c r="D43" s="16">
        <v>-65.333333333333343</v>
      </c>
      <c r="E43" s="16">
        <v>-9800</v>
      </c>
      <c r="F43" s="16">
        <v>0</v>
      </c>
      <c r="G43" s="16">
        <v>65.333333333333343</v>
      </c>
      <c r="H43" s="17">
        <v>-9800</v>
      </c>
      <c r="I43" s="1"/>
      <c r="J43" s="1"/>
      <c r="K43" s="1"/>
      <c r="L43" s="1"/>
    </row>
    <row r="44" spans="2:12" ht="13.5" x14ac:dyDescent="0.3">
      <c r="B44" s="1"/>
      <c r="C44" s="21">
        <v>0</v>
      </c>
      <c r="D44" s="18">
        <v>9800</v>
      </c>
      <c r="E44" s="18">
        <v>980000</v>
      </c>
      <c r="F44" s="18">
        <v>0</v>
      </c>
      <c r="G44" s="18">
        <v>-9800</v>
      </c>
      <c r="H44" s="19">
        <v>1960000</v>
      </c>
      <c r="I44" s="1"/>
      <c r="J44" s="1"/>
      <c r="K44" s="1"/>
      <c r="L44" s="1"/>
    </row>
    <row r="45" spans="2:12" ht="13.5" x14ac:dyDescent="0.3"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</row>
    <row r="46" spans="2:12" ht="13.5" x14ac:dyDescent="0.3"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</row>
    <row r="47" spans="2:12" ht="13.5" x14ac:dyDescent="0.3">
      <c r="B47" s="1"/>
      <c r="C47" s="3">
        <v>0</v>
      </c>
      <c r="D47" s="4">
        <v>0</v>
      </c>
      <c r="E47" s="4">
        <v>0</v>
      </c>
      <c r="F47" s="4">
        <v>1</v>
      </c>
      <c r="G47" s="4">
        <v>0</v>
      </c>
      <c r="H47" s="4">
        <v>0</v>
      </c>
      <c r="I47" s="4">
        <v>0</v>
      </c>
      <c r="J47" s="4">
        <v>0</v>
      </c>
      <c r="K47" s="5">
        <v>0</v>
      </c>
      <c r="L47" s="1"/>
    </row>
    <row r="48" spans="2:12" ht="13.5" x14ac:dyDescent="0.3">
      <c r="B48" s="1"/>
      <c r="C48" s="8">
        <v>0</v>
      </c>
      <c r="D48" s="1">
        <v>0</v>
      </c>
      <c r="E48" s="1">
        <v>0</v>
      </c>
      <c r="F48" s="1">
        <v>0</v>
      </c>
      <c r="G48" s="1">
        <v>1</v>
      </c>
      <c r="H48" s="1">
        <v>0</v>
      </c>
      <c r="I48" s="1">
        <v>0</v>
      </c>
      <c r="J48" s="1">
        <v>0</v>
      </c>
      <c r="K48" s="9">
        <v>0</v>
      </c>
      <c r="L48" s="1"/>
    </row>
    <row r="49" spans="2:12" ht="13.5" x14ac:dyDescent="0.3">
      <c r="B49" s="1" t="s">
        <v>7</v>
      </c>
      <c r="C49" s="8">
        <v>0</v>
      </c>
      <c r="D49" s="1">
        <v>0</v>
      </c>
      <c r="E49" s="1">
        <v>0</v>
      </c>
      <c r="F49" s="1">
        <v>0</v>
      </c>
      <c r="G49" s="1">
        <v>0</v>
      </c>
      <c r="H49" s="1">
        <v>1</v>
      </c>
      <c r="I49" s="1">
        <v>0</v>
      </c>
      <c r="J49" s="1">
        <v>0</v>
      </c>
      <c r="K49" s="9">
        <v>0</v>
      </c>
      <c r="L49" s="1"/>
    </row>
    <row r="50" spans="2:12" ht="13.5" x14ac:dyDescent="0.3">
      <c r="B50" s="1"/>
      <c r="C50" s="8">
        <v>0</v>
      </c>
      <c r="D50" s="1">
        <v>0</v>
      </c>
      <c r="E50" s="1">
        <v>0</v>
      </c>
      <c r="F50" s="1">
        <v>0</v>
      </c>
      <c r="G50" s="1">
        <v>0</v>
      </c>
      <c r="H50" s="1">
        <v>0</v>
      </c>
      <c r="I50" s="1">
        <v>1</v>
      </c>
      <c r="J50" s="1">
        <v>0</v>
      </c>
      <c r="K50" s="9">
        <v>0</v>
      </c>
      <c r="L50" s="1"/>
    </row>
    <row r="51" spans="2:12" ht="13.5" x14ac:dyDescent="0.3">
      <c r="B51" s="1"/>
      <c r="C51" s="8">
        <v>0</v>
      </c>
      <c r="D51" s="1">
        <v>0</v>
      </c>
      <c r="E51" s="1">
        <v>0</v>
      </c>
      <c r="F51" s="1">
        <v>0</v>
      </c>
      <c r="G51" s="1">
        <v>0</v>
      </c>
      <c r="H51" s="1">
        <v>0</v>
      </c>
      <c r="I51" s="1">
        <v>0</v>
      </c>
      <c r="J51" s="1">
        <v>1</v>
      </c>
      <c r="K51" s="9">
        <v>0</v>
      </c>
      <c r="L51" s="1"/>
    </row>
    <row r="52" spans="2:12" ht="13.5" x14ac:dyDescent="0.3">
      <c r="B52" s="1"/>
      <c r="C52" s="10">
        <v>0</v>
      </c>
      <c r="D52" s="11"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v>0</v>
      </c>
      <c r="K52" s="12">
        <v>1</v>
      </c>
      <c r="L52" s="1"/>
    </row>
    <row r="53" spans="2:12" ht="13.5" x14ac:dyDescent="0.3"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</row>
    <row r="54" spans="2:12" ht="13.5" x14ac:dyDescent="0.3"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</row>
    <row r="55" spans="2:12" ht="13.5" x14ac:dyDescent="0.3">
      <c r="B55" s="1"/>
      <c r="C55" s="3">
        <f t="array" ref="C55:H63">TRANSPOSE(C47:K52)</f>
        <v>0</v>
      </c>
      <c r="D55" s="4">
        <v>0</v>
      </c>
      <c r="E55" s="4">
        <v>0</v>
      </c>
      <c r="F55" s="4">
        <v>0</v>
      </c>
      <c r="G55" s="4">
        <v>0</v>
      </c>
      <c r="H55" s="5">
        <v>0</v>
      </c>
      <c r="I55" s="1"/>
      <c r="J55" s="1"/>
      <c r="K55" s="1"/>
      <c r="L55" s="1"/>
    </row>
    <row r="56" spans="2:12" ht="13.5" x14ac:dyDescent="0.3">
      <c r="B56" s="1"/>
      <c r="C56" s="8">
        <v>0</v>
      </c>
      <c r="D56" s="1">
        <v>0</v>
      </c>
      <c r="E56" s="1">
        <v>0</v>
      </c>
      <c r="F56" s="1">
        <v>0</v>
      </c>
      <c r="G56" s="1">
        <v>0</v>
      </c>
      <c r="H56" s="9">
        <v>0</v>
      </c>
      <c r="I56" s="1"/>
      <c r="J56" s="1"/>
      <c r="K56" s="1"/>
      <c r="L56" s="1"/>
    </row>
    <row r="57" spans="2:12" ht="13.5" x14ac:dyDescent="0.3">
      <c r="B57" s="1" t="s">
        <v>8</v>
      </c>
      <c r="C57" s="8">
        <v>0</v>
      </c>
      <c r="D57" s="1">
        <v>0</v>
      </c>
      <c r="E57" s="1">
        <v>0</v>
      </c>
      <c r="F57" s="1">
        <v>0</v>
      </c>
      <c r="G57" s="1">
        <v>0</v>
      </c>
      <c r="H57" s="9">
        <v>0</v>
      </c>
      <c r="I57" s="1"/>
      <c r="J57" s="1"/>
      <c r="K57" s="1"/>
      <c r="L57" s="1"/>
    </row>
    <row r="58" spans="2:12" ht="13.5" x14ac:dyDescent="0.3">
      <c r="B58" s="1"/>
      <c r="C58" s="8">
        <v>1</v>
      </c>
      <c r="D58" s="1">
        <v>0</v>
      </c>
      <c r="E58" s="1">
        <v>0</v>
      </c>
      <c r="F58" s="1">
        <v>0</v>
      </c>
      <c r="G58" s="1">
        <v>0</v>
      </c>
      <c r="H58" s="9">
        <v>0</v>
      </c>
      <c r="I58" s="1"/>
      <c r="J58" s="1"/>
      <c r="K58" s="1"/>
      <c r="L58" s="1"/>
    </row>
    <row r="59" spans="2:12" ht="13.5" x14ac:dyDescent="0.3">
      <c r="B59" s="1"/>
      <c r="C59" s="8">
        <v>0</v>
      </c>
      <c r="D59" s="1">
        <v>1</v>
      </c>
      <c r="E59" s="1">
        <v>0</v>
      </c>
      <c r="F59" s="1">
        <v>0</v>
      </c>
      <c r="G59" s="1">
        <v>0</v>
      </c>
      <c r="H59" s="9">
        <v>0</v>
      </c>
      <c r="I59" s="1"/>
      <c r="J59" s="1"/>
      <c r="K59" s="1"/>
      <c r="L59" s="1"/>
    </row>
    <row r="60" spans="2:12" ht="13.5" x14ac:dyDescent="0.3">
      <c r="B60" s="1"/>
      <c r="C60" s="8">
        <v>0</v>
      </c>
      <c r="D60" s="1">
        <v>0</v>
      </c>
      <c r="E60" s="1">
        <v>1</v>
      </c>
      <c r="F60" s="1">
        <v>0</v>
      </c>
      <c r="G60" s="1">
        <v>0</v>
      </c>
      <c r="H60" s="9">
        <v>0</v>
      </c>
      <c r="I60" s="1"/>
      <c r="J60" s="1"/>
      <c r="K60" s="1"/>
      <c r="L60" s="1"/>
    </row>
    <row r="61" spans="2:12" ht="13.5" x14ac:dyDescent="0.3">
      <c r="B61" s="1"/>
      <c r="C61" s="8">
        <v>0</v>
      </c>
      <c r="D61" s="1">
        <v>0</v>
      </c>
      <c r="E61" s="1">
        <v>0</v>
      </c>
      <c r="F61" s="1">
        <v>1</v>
      </c>
      <c r="G61" s="1">
        <v>0</v>
      </c>
      <c r="H61" s="9">
        <v>0</v>
      </c>
      <c r="I61" s="1"/>
      <c r="J61" s="1"/>
      <c r="K61" s="1"/>
      <c r="L61" s="1"/>
    </row>
    <row r="62" spans="2:12" ht="13.5" x14ac:dyDescent="0.3">
      <c r="B62" s="1"/>
      <c r="C62" s="8">
        <v>0</v>
      </c>
      <c r="D62" s="1">
        <v>0</v>
      </c>
      <c r="E62" s="1">
        <v>0</v>
      </c>
      <c r="F62" s="1">
        <v>0</v>
      </c>
      <c r="G62" s="1">
        <v>1</v>
      </c>
      <c r="H62" s="9">
        <v>0</v>
      </c>
      <c r="I62" s="1"/>
      <c r="J62" s="1"/>
      <c r="K62" s="1"/>
      <c r="L62" s="1"/>
    </row>
    <row r="63" spans="2:12" ht="13.5" x14ac:dyDescent="0.3">
      <c r="B63" s="1"/>
      <c r="C63" s="10">
        <v>0</v>
      </c>
      <c r="D63" s="11">
        <v>0</v>
      </c>
      <c r="E63" s="11">
        <v>0</v>
      </c>
      <c r="F63" s="11">
        <v>0</v>
      </c>
      <c r="G63" s="11">
        <v>0</v>
      </c>
      <c r="H63" s="12">
        <v>1</v>
      </c>
      <c r="I63" s="1"/>
      <c r="J63" s="1"/>
      <c r="K63" s="1"/>
      <c r="L63" s="1"/>
    </row>
    <row r="64" spans="2:12" ht="13.5" x14ac:dyDescent="0.3"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</row>
    <row r="65" spans="2:12" ht="13.5" x14ac:dyDescent="0.3"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</row>
    <row r="66" spans="2:12" ht="13.5" x14ac:dyDescent="0.3">
      <c r="B66" s="1"/>
      <c r="C66" s="3">
        <f t="array" ref="C66:H74">MMULT(C55:H63,C39:H44)</f>
        <v>0</v>
      </c>
      <c r="D66" s="4">
        <v>0</v>
      </c>
      <c r="E66" s="4">
        <v>0</v>
      </c>
      <c r="F66" s="4">
        <v>0</v>
      </c>
      <c r="G66" s="4">
        <v>0</v>
      </c>
      <c r="H66" s="5">
        <v>0</v>
      </c>
      <c r="I66" s="1"/>
      <c r="J66" s="1"/>
      <c r="K66" s="1"/>
      <c r="L66" s="1"/>
    </row>
    <row r="67" spans="2:12" ht="13.5" x14ac:dyDescent="0.3">
      <c r="B67" s="1"/>
      <c r="C67" s="8">
        <v>0</v>
      </c>
      <c r="D67" s="1">
        <v>0</v>
      </c>
      <c r="E67" s="1">
        <v>0</v>
      </c>
      <c r="F67" s="1">
        <v>0</v>
      </c>
      <c r="G67" s="1">
        <v>0</v>
      </c>
      <c r="H67" s="9">
        <v>0</v>
      </c>
      <c r="I67" s="1"/>
      <c r="J67" s="1"/>
      <c r="K67" s="1"/>
      <c r="L67" s="1"/>
    </row>
    <row r="68" spans="2:12" ht="14.5" x14ac:dyDescent="0.3">
      <c r="B68" s="1" t="s">
        <v>25</v>
      </c>
      <c r="C68" s="8">
        <v>0</v>
      </c>
      <c r="D68" s="1">
        <v>0</v>
      </c>
      <c r="E68" s="1">
        <v>0</v>
      </c>
      <c r="F68" s="1">
        <v>0</v>
      </c>
      <c r="G68" s="1">
        <v>0</v>
      </c>
      <c r="H68" s="9">
        <v>0</v>
      </c>
      <c r="I68" s="1"/>
      <c r="J68" s="1"/>
      <c r="K68" s="1"/>
      <c r="L68" s="1"/>
    </row>
    <row r="69" spans="2:12" ht="13.5" x14ac:dyDescent="0.3">
      <c r="B69" s="1"/>
      <c r="C69" s="8">
        <v>70</v>
      </c>
      <c r="D69" s="1">
        <v>0</v>
      </c>
      <c r="E69" s="1">
        <v>0</v>
      </c>
      <c r="F69" s="1">
        <v>-70</v>
      </c>
      <c r="G69" s="1">
        <v>0</v>
      </c>
      <c r="H69" s="9">
        <v>0</v>
      </c>
      <c r="I69" s="1"/>
      <c r="J69" s="1"/>
      <c r="K69" s="1"/>
      <c r="L69" s="1"/>
    </row>
    <row r="70" spans="2:12" ht="13.5" x14ac:dyDescent="0.3">
      <c r="B70" s="1"/>
      <c r="C70" s="8">
        <v>0</v>
      </c>
      <c r="D70" s="1">
        <v>65.333333333333343</v>
      </c>
      <c r="E70" s="1">
        <v>9800</v>
      </c>
      <c r="F70" s="1">
        <v>0</v>
      </c>
      <c r="G70" s="1">
        <v>-65.333333333333343</v>
      </c>
      <c r="H70" s="9">
        <v>9800</v>
      </c>
      <c r="I70" s="1"/>
      <c r="J70" s="1"/>
      <c r="K70" s="1"/>
      <c r="L70" s="1"/>
    </row>
    <row r="71" spans="2:12" ht="13.5" x14ac:dyDescent="0.3">
      <c r="B71" s="1"/>
      <c r="C71" s="8">
        <v>0</v>
      </c>
      <c r="D71" s="1">
        <v>9800</v>
      </c>
      <c r="E71" s="1">
        <v>1960000</v>
      </c>
      <c r="F71" s="1">
        <v>0</v>
      </c>
      <c r="G71" s="1">
        <v>-9800</v>
      </c>
      <c r="H71" s="9">
        <v>980000</v>
      </c>
      <c r="I71" s="1"/>
      <c r="J71" s="1"/>
      <c r="K71" s="1"/>
      <c r="L71" s="1"/>
    </row>
    <row r="72" spans="2:12" ht="13.5" x14ac:dyDescent="0.3">
      <c r="B72" s="1"/>
      <c r="C72" s="8">
        <v>-70</v>
      </c>
      <c r="D72" s="1">
        <v>0</v>
      </c>
      <c r="E72" s="1">
        <v>0</v>
      </c>
      <c r="F72" s="1">
        <v>70</v>
      </c>
      <c r="G72" s="1">
        <v>0</v>
      </c>
      <c r="H72" s="9">
        <v>0</v>
      </c>
      <c r="I72" s="1"/>
      <c r="J72" s="1"/>
      <c r="K72" s="1"/>
      <c r="L72" s="1"/>
    </row>
    <row r="73" spans="2:12" ht="13.5" x14ac:dyDescent="0.3">
      <c r="B73" s="1"/>
      <c r="C73" s="8">
        <v>0</v>
      </c>
      <c r="D73" s="1">
        <v>-65.333333333333343</v>
      </c>
      <c r="E73" s="1">
        <v>-9800</v>
      </c>
      <c r="F73" s="1">
        <v>0</v>
      </c>
      <c r="G73" s="1">
        <v>65.333333333333343</v>
      </c>
      <c r="H73" s="9">
        <v>-9800</v>
      </c>
      <c r="I73" s="1"/>
      <c r="J73" s="1"/>
      <c r="K73" s="1"/>
      <c r="L73" s="1"/>
    </row>
    <row r="74" spans="2:12" ht="13.5" x14ac:dyDescent="0.3">
      <c r="B74" s="1"/>
      <c r="C74" s="10">
        <v>0</v>
      </c>
      <c r="D74" s="11">
        <v>9800</v>
      </c>
      <c r="E74" s="11">
        <v>980000</v>
      </c>
      <c r="F74" s="11">
        <v>0</v>
      </c>
      <c r="G74" s="11">
        <v>-9800</v>
      </c>
      <c r="H74" s="12">
        <v>1960000</v>
      </c>
      <c r="I74" s="1"/>
      <c r="J74" s="1"/>
      <c r="K74" s="1"/>
      <c r="L74" s="1"/>
    </row>
    <row r="75" spans="2:12" ht="13.5" x14ac:dyDescent="0.3"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</row>
    <row r="76" spans="2:12" ht="13.5" x14ac:dyDescent="0.3"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</row>
    <row r="77" spans="2:12" ht="13.5" x14ac:dyDescent="0.3"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</row>
    <row r="78" spans="2:12" ht="13.5" x14ac:dyDescent="0.3"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</row>
    <row r="79" spans="2:12" ht="13.5" x14ac:dyDescent="0.3">
      <c r="B79" s="1"/>
      <c r="C79" s="3">
        <f t="array" ref="C79:K87">MMULT(C66:H74,C47:K52)</f>
        <v>0</v>
      </c>
      <c r="D79" s="4">
        <v>0</v>
      </c>
      <c r="E79" s="4">
        <v>0</v>
      </c>
      <c r="F79" s="4">
        <v>0</v>
      </c>
      <c r="G79" s="4">
        <v>0</v>
      </c>
      <c r="H79" s="4">
        <v>0</v>
      </c>
      <c r="I79" s="4">
        <v>0</v>
      </c>
      <c r="J79" s="4">
        <v>0</v>
      </c>
      <c r="K79" s="5">
        <v>0</v>
      </c>
      <c r="L79" s="1"/>
    </row>
    <row r="80" spans="2:12" ht="13.5" x14ac:dyDescent="0.3">
      <c r="B80" s="1"/>
      <c r="C80" s="8">
        <v>0</v>
      </c>
      <c r="D80" s="1">
        <v>0</v>
      </c>
      <c r="E80" s="1">
        <v>0</v>
      </c>
      <c r="F80" s="1">
        <v>0</v>
      </c>
      <c r="G80" s="1">
        <v>0</v>
      </c>
      <c r="H80" s="1">
        <v>0</v>
      </c>
      <c r="I80" s="1">
        <v>0</v>
      </c>
      <c r="J80" s="1">
        <v>0</v>
      </c>
      <c r="K80" s="9">
        <v>0</v>
      </c>
      <c r="L80" s="1"/>
    </row>
    <row r="81" spans="2:12" ht="14.5" x14ac:dyDescent="0.3">
      <c r="B81" s="1" t="s">
        <v>26</v>
      </c>
      <c r="C81" s="8">
        <v>0</v>
      </c>
      <c r="D81" s="1">
        <v>0</v>
      </c>
      <c r="E81" s="1">
        <v>0</v>
      </c>
      <c r="F81" s="1">
        <v>0</v>
      </c>
      <c r="G81" s="1">
        <v>0</v>
      </c>
      <c r="H81" s="1">
        <v>0</v>
      </c>
      <c r="I81" s="1">
        <v>0</v>
      </c>
      <c r="J81" s="1">
        <v>0</v>
      </c>
      <c r="K81" s="9">
        <v>0</v>
      </c>
      <c r="L81" s="1"/>
    </row>
    <row r="82" spans="2:12" ht="13.5" x14ac:dyDescent="0.3">
      <c r="B82" s="1"/>
      <c r="C82" s="8">
        <v>0</v>
      </c>
      <c r="D82" s="1">
        <v>0</v>
      </c>
      <c r="E82" s="1">
        <v>0</v>
      </c>
      <c r="F82" s="1">
        <v>70</v>
      </c>
      <c r="G82" s="1">
        <v>0</v>
      </c>
      <c r="H82" s="1">
        <v>0</v>
      </c>
      <c r="I82" s="1">
        <v>-70</v>
      </c>
      <c r="J82" s="1">
        <v>0</v>
      </c>
      <c r="K82" s="9">
        <v>0</v>
      </c>
      <c r="L82" s="1"/>
    </row>
    <row r="83" spans="2:12" ht="13.5" x14ac:dyDescent="0.3">
      <c r="B83" s="1"/>
      <c r="C83" s="8">
        <v>0</v>
      </c>
      <c r="D83" s="1">
        <v>0</v>
      </c>
      <c r="E83" s="1">
        <v>0</v>
      </c>
      <c r="F83" s="1">
        <v>0</v>
      </c>
      <c r="G83" s="1">
        <v>65.333333333333343</v>
      </c>
      <c r="H83" s="1">
        <v>9800</v>
      </c>
      <c r="I83" s="1">
        <v>0</v>
      </c>
      <c r="J83" s="1">
        <v>-65.333333333333343</v>
      </c>
      <c r="K83" s="9">
        <v>9800</v>
      </c>
      <c r="L83" s="1"/>
    </row>
    <row r="84" spans="2:12" ht="13.5" x14ac:dyDescent="0.3">
      <c r="B84" s="1"/>
      <c r="C84" s="8">
        <v>0</v>
      </c>
      <c r="D84" s="1">
        <v>0</v>
      </c>
      <c r="E84" s="1">
        <v>0</v>
      </c>
      <c r="F84" s="1">
        <v>0</v>
      </c>
      <c r="G84" s="1">
        <v>9800</v>
      </c>
      <c r="H84" s="1">
        <v>1960000</v>
      </c>
      <c r="I84" s="1">
        <v>0</v>
      </c>
      <c r="J84" s="1">
        <v>-9800</v>
      </c>
      <c r="K84" s="9">
        <v>980000</v>
      </c>
      <c r="L84" s="1"/>
    </row>
    <row r="85" spans="2:12" x14ac:dyDescent="0.25">
      <c r="C85" s="39">
        <v>0</v>
      </c>
      <c r="D85">
        <v>0</v>
      </c>
      <c r="E85">
        <v>0</v>
      </c>
      <c r="F85">
        <v>-70</v>
      </c>
      <c r="G85">
        <v>0</v>
      </c>
      <c r="H85">
        <v>0</v>
      </c>
      <c r="I85">
        <v>70</v>
      </c>
      <c r="J85">
        <v>0</v>
      </c>
      <c r="K85" s="46">
        <v>0</v>
      </c>
    </row>
    <row r="86" spans="2:12" x14ac:dyDescent="0.25">
      <c r="C86" s="39">
        <v>0</v>
      </c>
      <c r="D86">
        <v>0</v>
      </c>
      <c r="E86">
        <v>0</v>
      </c>
      <c r="F86">
        <v>0</v>
      </c>
      <c r="G86">
        <v>-65.333333333333343</v>
      </c>
      <c r="H86">
        <v>-9800</v>
      </c>
      <c r="I86">
        <v>0</v>
      </c>
      <c r="J86">
        <v>65.333333333333343</v>
      </c>
      <c r="K86" s="46">
        <v>-9800</v>
      </c>
    </row>
    <row r="87" spans="2:12" x14ac:dyDescent="0.25">
      <c r="C87" s="49">
        <v>0</v>
      </c>
      <c r="D87" s="40">
        <v>0</v>
      </c>
      <c r="E87" s="40">
        <v>0</v>
      </c>
      <c r="F87" s="40">
        <v>0</v>
      </c>
      <c r="G87" s="40">
        <v>9800</v>
      </c>
      <c r="H87" s="40">
        <v>980000</v>
      </c>
      <c r="I87" s="40">
        <v>0</v>
      </c>
      <c r="J87" s="40">
        <v>-9800</v>
      </c>
      <c r="K87" s="47">
        <v>1960000</v>
      </c>
    </row>
  </sheetData>
  <phoneticPr fontId="1" type="noConversion"/>
  <pageMargins left="0.75" right="0.75" top="1" bottom="1" header="0" footer="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L73"/>
  <sheetViews>
    <sheetView topLeftCell="A64" workbookViewId="0">
      <selection activeCell="I15" sqref="I15"/>
    </sheetView>
  </sheetViews>
  <sheetFormatPr baseColWidth="10" defaultRowHeight="13.5" x14ac:dyDescent="0.3"/>
  <cols>
    <col min="1" max="2" width="11.54296875" style="1" customWidth="1"/>
    <col min="3" max="3" width="12.54296875" style="1" customWidth="1"/>
    <col min="4" max="5" width="13.1796875" style="1" bestFit="1" customWidth="1"/>
    <col min="6" max="6" width="11.7265625" style="1" bestFit="1" customWidth="1"/>
    <col min="7" max="7" width="14.7265625" style="1" bestFit="1" customWidth="1"/>
    <col min="8" max="9" width="11.54296875" style="1" customWidth="1"/>
    <col min="10" max="10" width="11.54296875" customWidth="1"/>
  </cols>
  <sheetData>
    <row r="2" spans="2:12" x14ac:dyDescent="0.3">
      <c r="B2" s="22" t="s">
        <v>10</v>
      </c>
    </row>
    <row r="3" spans="2:12" x14ac:dyDescent="0.3">
      <c r="B3" s="22"/>
    </row>
    <row r="4" spans="2:12" ht="15.5" x14ac:dyDescent="0.4">
      <c r="C4" s="2" t="s">
        <v>45</v>
      </c>
      <c r="D4" s="2" t="s">
        <v>46</v>
      </c>
      <c r="E4" s="38" t="s">
        <v>47</v>
      </c>
      <c r="F4" s="2" t="s">
        <v>48</v>
      </c>
      <c r="G4" s="2" t="s">
        <v>49</v>
      </c>
      <c r="H4" s="38" t="s">
        <v>50</v>
      </c>
      <c r="I4" s="2" t="s">
        <v>51</v>
      </c>
      <c r="J4" s="2" t="s">
        <v>52</v>
      </c>
      <c r="K4" s="38" t="s">
        <v>53</v>
      </c>
    </row>
    <row r="5" spans="2:12" ht="15.5" x14ac:dyDescent="0.4">
      <c r="C5" s="13">
        <f>'Barra 1'!C79+'Barra 2'!C79</f>
        <v>70</v>
      </c>
      <c r="D5" s="14">
        <f>'Barra 1'!D79+'Barra 2'!D79</f>
        <v>0</v>
      </c>
      <c r="E5" s="14">
        <f>'Barra 1'!E79+'Barra 2'!E79</f>
        <v>0</v>
      </c>
      <c r="F5" s="14">
        <f>'Barra 1'!F79+'Barra 2'!F79</f>
        <v>-70</v>
      </c>
      <c r="G5" s="50">
        <f>'Barra 1'!G79+'Barra 2'!G79</f>
        <v>0</v>
      </c>
      <c r="H5" s="14">
        <f>'Barra 1'!H79+'Barra 2'!H79</f>
        <v>0</v>
      </c>
      <c r="I5" s="50">
        <f>'Barra 1'!I79+'Barra 2'!I79</f>
        <v>0</v>
      </c>
      <c r="J5" s="50">
        <f>'Barra 1'!J79+'Barra 2'!J79</f>
        <v>0</v>
      </c>
      <c r="K5" s="55">
        <f>'Barra 1'!K79+'Barra 2'!K79</f>
        <v>0</v>
      </c>
      <c r="L5" s="2" t="s">
        <v>45</v>
      </c>
    </row>
    <row r="6" spans="2:12" ht="15.5" x14ac:dyDescent="0.4">
      <c r="C6" s="15">
        <f>'Barra 1'!C80+'Barra 2'!C80</f>
        <v>0</v>
      </c>
      <c r="D6" s="16">
        <f>'Barra 1'!D80+'Barra 2'!D80</f>
        <v>65.333333333333343</v>
      </c>
      <c r="E6" s="16">
        <f>'Barra 1'!E80+'Barra 2'!E80</f>
        <v>9800</v>
      </c>
      <c r="F6" s="16">
        <f>'Barra 1'!F80+'Barra 2'!F80</f>
        <v>0</v>
      </c>
      <c r="G6" s="51">
        <f>'Barra 1'!G80+'Barra 2'!G80</f>
        <v>-65.333333333333343</v>
      </c>
      <c r="H6" s="16">
        <f>'Barra 1'!H80+'Barra 2'!H80</f>
        <v>9800</v>
      </c>
      <c r="I6" s="51">
        <f>'Barra 1'!I80+'Barra 2'!I80</f>
        <v>0</v>
      </c>
      <c r="J6" s="51">
        <f>'Barra 1'!J80+'Barra 2'!J80</f>
        <v>0</v>
      </c>
      <c r="K6" s="54">
        <f>'Barra 1'!K80+'Barra 2'!K80</f>
        <v>0</v>
      </c>
      <c r="L6" s="2" t="s">
        <v>46</v>
      </c>
    </row>
    <row r="7" spans="2:12" ht="15.5" x14ac:dyDescent="0.4">
      <c r="C7" s="15">
        <f>'Barra 1'!C81+'Barra 2'!C81</f>
        <v>0</v>
      </c>
      <c r="D7" s="16">
        <f>'Barra 1'!D81+'Barra 2'!D81</f>
        <v>9800</v>
      </c>
      <c r="E7" s="16">
        <f>'Barra 1'!E81+'Barra 2'!E81</f>
        <v>1960000</v>
      </c>
      <c r="F7" s="16">
        <f>'Barra 1'!F81+'Barra 2'!F81</f>
        <v>0</v>
      </c>
      <c r="G7" s="51">
        <f>'Barra 1'!G81+'Barra 2'!G81</f>
        <v>-9800</v>
      </c>
      <c r="H7" s="16">
        <f>'Barra 1'!H81+'Barra 2'!H81</f>
        <v>980000</v>
      </c>
      <c r="I7" s="51">
        <f>'Barra 1'!I81+'Barra 2'!I81</f>
        <v>0</v>
      </c>
      <c r="J7" s="51">
        <f>'Barra 1'!J81+'Barra 2'!J81</f>
        <v>0</v>
      </c>
      <c r="K7" s="54">
        <f>'Barra 1'!K81+'Barra 2'!K81</f>
        <v>0</v>
      </c>
      <c r="L7" s="38" t="s">
        <v>47</v>
      </c>
    </row>
    <row r="8" spans="2:12" ht="15.5" x14ac:dyDescent="0.4">
      <c r="C8" s="15">
        <f>'Barra 1'!C82+'Barra 2'!C82</f>
        <v>-70</v>
      </c>
      <c r="D8" s="16">
        <f>'Barra 1'!D82+'Barra 2'!D82</f>
        <v>0</v>
      </c>
      <c r="E8" s="16">
        <f>'Barra 1'!E82+'Barra 2'!E82</f>
        <v>0</v>
      </c>
      <c r="F8" s="16">
        <f>'Barra 1'!F82+'Barra 2'!F82</f>
        <v>140</v>
      </c>
      <c r="G8" s="51">
        <f>'Barra 1'!G82+'Barra 2'!G82</f>
        <v>0</v>
      </c>
      <c r="H8" s="16">
        <f>'Barra 1'!H82+'Barra 2'!H82</f>
        <v>0</v>
      </c>
      <c r="I8" s="51">
        <f>'Barra 1'!I82+'Barra 2'!I82</f>
        <v>-70</v>
      </c>
      <c r="J8" s="51">
        <f>'Barra 1'!J82+'Barra 2'!J82</f>
        <v>0</v>
      </c>
      <c r="K8" s="54">
        <f>'Barra 1'!K82+'Barra 2'!K82</f>
        <v>0</v>
      </c>
      <c r="L8" s="2" t="s">
        <v>48</v>
      </c>
    </row>
    <row r="9" spans="2:12" ht="15.5" x14ac:dyDescent="0.4">
      <c r="B9" s="1" t="s">
        <v>9</v>
      </c>
      <c r="C9" s="53">
        <f>'Barra 1'!C83+'Barra 2'!C83</f>
        <v>0</v>
      </c>
      <c r="D9" s="51">
        <f>'Barra 1'!D83+'Barra 2'!D83</f>
        <v>-65.333333333333343</v>
      </c>
      <c r="E9" s="51">
        <f>'Barra 1'!E83+'Barra 2'!E83</f>
        <v>-9800</v>
      </c>
      <c r="F9" s="51">
        <f>'Barra 1'!F83+'Barra 2'!F83</f>
        <v>0</v>
      </c>
      <c r="G9" s="51">
        <f>'Barra 1'!G83+'Barra 2'!G83</f>
        <v>130.66666666666669</v>
      </c>
      <c r="H9" s="51">
        <f>'Barra 1'!H83+'Barra 2'!H83</f>
        <v>0</v>
      </c>
      <c r="I9" s="51">
        <f>'Barra 1'!I83+'Barra 2'!I83</f>
        <v>0</v>
      </c>
      <c r="J9" s="51">
        <f>'Barra 1'!J83+'Barra 2'!J83</f>
        <v>-65.333333333333343</v>
      </c>
      <c r="K9" s="54">
        <f>'Barra 1'!K83+'Barra 2'!K83</f>
        <v>9800</v>
      </c>
      <c r="L9" s="2" t="s">
        <v>49</v>
      </c>
    </row>
    <row r="10" spans="2:12" ht="15.5" x14ac:dyDescent="0.4">
      <c r="C10" s="15">
        <f>'Barra 1'!C84+'Barra 2'!C84</f>
        <v>0</v>
      </c>
      <c r="D10" s="16">
        <f>'Barra 1'!D84+'Barra 2'!D84</f>
        <v>9800</v>
      </c>
      <c r="E10" s="16">
        <f>'Barra 1'!E84+'Barra 2'!E84</f>
        <v>980000</v>
      </c>
      <c r="F10" s="16">
        <f>'Barra 1'!F84+'Barra 2'!F84</f>
        <v>0</v>
      </c>
      <c r="G10" s="51">
        <f>'Barra 1'!G84+'Barra 2'!G84</f>
        <v>0</v>
      </c>
      <c r="H10" s="68">
        <f>'Barra 1'!H84+'Barra 2'!H84</f>
        <v>3920000</v>
      </c>
      <c r="I10" s="51">
        <f>'Barra 1'!I84+'Barra 2'!I84</f>
        <v>0</v>
      </c>
      <c r="J10" s="51">
        <f>'Barra 1'!J84+'Barra 2'!J84</f>
        <v>-9800</v>
      </c>
      <c r="K10" s="54">
        <f>'Barra 1'!K84+'Barra 2'!K84</f>
        <v>980000</v>
      </c>
      <c r="L10" s="38" t="s">
        <v>50</v>
      </c>
    </row>
    <row r="11" spans="2:12" ht="15.5" x14ac:dyDescent="0.4">
      <c r="C11" s="53">
        <f>'Barra 1'!C85+'Barra 2'!C85</f>
        <v>0</v>
      </c>
      <c r="D11" s="51">
        <f>'Barra 1'!D85+'Barra 2'!D85</f>
        <v>0</v>
      </c>
      <c r="E11" s="51">
        <f>'Barra 1'!E85+'Barra 2'!E85</f>
        <v>0</v>
      </c>
      <c r="F11" s="51">
        <f>'Barra 1'!F85+'Barra 2'!F85</f>
        <v>-70</v>
      </c>
      <c r="G11" s="51">
        <f>'Barra 1'!G85+'Barra 2'!G85</f>
        <v>0</v>
      </c>
      <c r="H11" s="51">
        <f>'Barra 1'!H85+'Barra 2'!H85</f>
        <v>0</v>
      </c>
      <c r="I11" s="51">
        <f>'Barra 1'!I85+'Barra 2'!I85</f>
        <v>70</v>
      </c>
      <c r="J11" s="51">
        <f>'Barra 1'!J85+'Barra 2'!J85</f>
        <v>0</v>
      </c>
      <c r="K11" s="54">
        <f>'Barra 1'!K85+'Barra 2'!K85</f>
        <v>0</v>
      </c>
      <c r="L11" s="2" t="s">
        <v>51</v>
      </c>
    </row>
    <row r="12" spans="2:12" ht="15.5" x14ac:dyDescent="0.4">
      <c r="C12" s="53">
        <f>'Barra 1'!C86+'Barra 2'!C86</f>
        <v>0</v>
      </c>
      <c r="D12" s="51">
        <f>'Barra 1'!D86+'Barra 2'!D86</f>
        <v>0</v>
      </c>
      <c r="E12" s="51">
        <f>'Barra 1'!E86+'Barra 2'!E86</f>
        <v>0</v>
      </c>
      <c r="F12" s="51">
        <f>'Barra 1'!F86+'Barra 2'!F86</f>
        <v>0</v>
      </c>
      <c r="G12" s="51">
        <f>'Barra 1'!G86+'Barra 2'!G86</f>
        <v>-65.333333333333343</v>
      </c>
      <c r="H12" s="51">
        <f>'Barra 1'!H86+'Barra 2'!H86</f>
        <v>-9800</v>
      </c>
      <c r="I12" s="51">
        <f>'Barra 1'!I86+'Barra 2'!I86</f>
        <v>0</v>
      </c>
      <c r="J12" s="51">
        <f>'Barra 1'!J86+'Barra 2'!J86</f>
        <v>65.333333333333343</v>
      </c>
      <c r="K12" s="54">
        <f>'Barra 1'!K86+'Barra 2'!K86</f>
        <v>-9800</v>
      </c>
      <c r="L12" s="2" t="s">
        <v>52</v>
      </c>
    </row>
    <row r="13" spans="2:12" ht="15.5" x14ac:dyDescent="0.4">
      <c r="C13" s="56">
        <f>'Barra 1'!C87+'Barra 2'!C87</f>
        <v>0</v>
      </c>
      <c r="D13" s="52">
        <f>'Barra 1'!D87+'Barra 2'!D87</f>
        <v>0</v>
      </c>
      <c r="E13" s="52">
        <f>'Barra 1'!E87+'Barra 2'!E87</f>
        <v>0</v>
      </c>
      <c r="F13" s="52">
        <f>'Barra 1'!F87+'Barra 2'!F87</f>
        <v>0</v>
      </c>
      <c r="G13" s="52">
        <f>'Barra 1'!G87+'Barra 2'!G87</f>
        <v>9800</v>
      </c>
      <c r="H13" s="52">
        <f>'Barra 1'!H87+'Barra 2'!H87</f>
        <v>980000</v>
      </c>
      <c r="I13" s="52">
        <f>'Barra 1'!I87+'Barra 2'!I87</f>
        <v>0</v>
      </c>
      <c r="J13" s="52">
        <f>'Barra 1'!J87+'Barra 2'!J87</f>
        <v>-9800</v>
      </c>
      <c r="K13" s="69">
        <f>'Barra 1'!K87+'Barra 2'!K87</f>
        <v>1960000</v>
      </c>
      <c r="L13" s="38" t="s">
        <v>53</v>
      </c>
    </row>
    <row r="16" spans="2:12" x14ac:dyDescent="0.3">
      <c r="B16" s="22" t="s">
        <v>11</v>
      </c>
    </row>
    <row r="18" spans="2:7" x14ac:dyDescent="0.3">
      <c r="C18" s="13">
        <f t="shared" ref="C18:F19" si="0">C5</f>
        <v>70</v>
      </c>
      <c r="D18" s="14">
        <f t="shared" si="0"/>
        <v>0</v>
      </c>
      <c r="E18" s="14">
        <f t="shared" si="0"/>
        <v>0</v>
      </c>
      <c r="F18" s="14">
        <f t="shared" si="0"/>
        <v>-70</v>
      </c>
      <c r="G18" s="20">
        <f>H5</f>
        <v>0</v>
      </c>
    </row>
    <row r="19" spans="2:7" x14ac:dyDescent="0.3">
      <c r="C19" s="15">
        <f t="shared" si="0"/>
        <v>0</v>
      </c>
      <c r="D19" s="16">
        <f t="shared" si="0"/>
        <v>65.333333333333343</v>
      </c>
      <c r="E19" s="16">
        <f t="shared" si="0"/>
        <v>9800</v>
      </c>
      <c r="F19" s="16">
        <f t="shared" si="0"/>
        <v>0</v>
      </c>
      <c r="G19" s="17">
        <f>H6</f>
        <v>9800</v>
      </c>
    </row>
    <row r="20" spans="2:7" x14ac:dyDescent="0.3">
      <c r="B20" s="1" t="s">
        <v>9</v>
      </c>
      <c r="C20" s="15">
        <f t="shared" ref="C20:F21" si="1">C7</f>
        <v>0</v>
      </c>
      <c r="D20" s="16">
        <f t="shared" si="1"/>
        <v>9800</v>
      </c>
      <c r="E20" s="16">
        <f t="shared" si="1"/>
        <v>1960000</v>
      </c>
      <c r="F20" s="16">
        <f t="shared" si="1"/>
        <v>0</v>
      </c>
      <c r="G20" s="17">
        <f>H7</f>
        <v>980000</v>
      </c>
    </row>
    <row r="21" spans="2:7" x14ac:dyDescent="0.3">
      <c r="C21" s="15">
        <f t="shared" si="1"/>
        <v>-70</v>
      </c>
      <c r="D21" s="16">
        <f t="shared" si="1"/>
        <v>0</v>
      </c>
      <c r="E21" s="16">
        <f t="shared" si="1"/>
        <v>0</v>
      </c>
      <c r="F21" s="16">
        <f t="shared" si="1"/>
        <v>140</v>
      </c>
      <c r="G21" s="17">
        <f>H8</f>
        <v>0</v>
      </c>
    </row>
    <row r="22" spans="2:7" x14ac:dyDescent="0.3">
      <c r="C22" s="21">
        <f>C10</f>
        <v>0</v>
      </c>
      <c r="D22" s="18">
        <f>D10</f>
        <v>9800</v>
      </c>
      <c r="E22" s="18">
        <f>E10</f>
        <v>980000</v>
      </c>
      <c r="F22" s="18">
        <f>F10</f>
        <v>0</v>
      </c>
      <c r="G22" s="19">
        <f>H10</f>
        <v>3920000</v>
      </c>
    </row>
    <row r="23" spans="2:7" x14ac:dyDescent="0.3">
      <c r="C23" s="16"/>
      <c r="D23" s="16"/>
      <c r="E23" s="16"/>
    </row>
    <row r="25" spans="2:7" x14ac:dyDescent="0.3">
      <c r="B25" s="22" t="s">
        <v>12</v>
      </c>
    </row>
    <row r="27" spans="2:7" ht="15.5" x14ac:dyDescent="0.4">
      <c r="C27" s="23">
        <v>0</v>
      </c>
      <c r="D27" s="2" t="s">
        <v>45</v>
      </c>
      <c r="F27" s="23">
        <f>C27</f>
        <v>0</v>
      </c>
    </row>
    <row r="28" spans="2:7" ht="15.5" x14ac:dyDescent="0.4">
      <c r="C28" s="24">
        <v>-20</v>
      </c>
      <c r="D28" s="2" t="s">
        <v>46</v>
      </c>
      <c r="F28" s="24">
        <f>C28</f>
        <v>-20</v>
      </c>
    </row>
    <row r="29" spans="2:7" ht="15.5" x14ac:dyDescent="0.4">
      <c r="C29" s="24">
        <v>0</v>
      </c>
      <c r="D29" s="38" t="s">
        <v>47</v>
      </c>
      <c r="E29" s="2" t="s">
        <v>13</v>
      </c>
      <c r="F29" s="24">
        <f>C29</f>
        <v>0</v>
      </c>
    </row>
    <row r="30" spans="2:7" ht="15.5" x14ac:dyDescent="0.4">
      <c r="C30" s="24">
        <v>0</v>
      </c>
      <c r="D30" s="2" t="s">
        <v>48</v>
      </c>
      <c r="F30" s="24">
        <f>C30</f>
        <v>0</v>
      </c>
    </row>
    <row r="31" spans="2:7" ht="15.5" x14ac:dyDescent="0.4">
      <c r="B31" s="1" t="s">
        <v>13</v>
      </c>
      <c r="C31" s="57">
        <v>0</v>
      </c>
      <c r="D31" s="2" t="s">
        <v>49</v>
      </c>
      <c r="F31" s="25">
        <f>C32</f>
        <v>0</v>
      </c>
    </row>
    <row r="32" spans="2:7" ht="15.5" x14ac:dyDescent="0.4">
      <c r="C32" s="24">
        <v>0</v>
      </c>
      <c r="D32" s="38" t="s">
        <v>50</v>
      </c>
    </row>
    <row r="33" spans="2:7" ht="15.5" x14ac:dyDescent="0.4">
      <c r="C33" s="57">
        <v>0</v>
      </c>
      <c r="D33" s="2" t="s">
        <v>51</v>
      </c>
    </row>
    <row r="34" spans="2:7" ht="15.5" x14ac:dyDescent="0.4">
      <c r="C34" s="57">
        <v>0</v>
      </c>
      <c r="D34" s="2" t="s">
        <v>52</v>
      </c>
    </row>
    <row r="35" spans="2:7" ht="15.5" x14ac:dyDescent="0.4">
      <c r="C35" s="58">
        <v>0</v>
      </c>
      <c r="D35" s="38" t="s">
        <v>53</v>
      </c>
    </row>
    <row r="38" spans="2:7" x14ac:dyDescent="0.3">
      <c r="B38" s="22" t="s">
        <v>17</v>
      </c>
    </row>
    <row r="40" spans="2:7" x14ac:dyDescent="0.3">
      <c r="C40" s="26">
        <f t="array" ref="C40:G44">MINVERSE(C18:G22)</f>
        <v>2.8571428571428571E-2</v>
      </c>
      <c r="D40" s="27">
        <v>0</v>
      </c>
      <c r="E40" s="27">
        <v>0</v>
      </c>
      <c r="F40" s="4">
        <v>1.4285714285714285E-2</v>
      </c>
      <c r="G40" s="5">
        <v>0</v>
      </c>
    </row>
    <row r="41" spans="2:7" x14ac:dyDescent="0.3">
      <c r="B41" s="1" t="s">
        <v>14</v>
      </c>
      <c r="C41" s="28">
        <v>0</v>
      </c>
      <c r="D41" s="29">
        <v>0.10714285714285696</v>
      </c>
      <c r="E41" s="29">
        <v>-4.5918367346938692E-4</v>
      </c>
      <c r="F41" s="1">
        <v>0</v>
      </c>
      <c r="G41" s="9">
        <v>-1.5306122448979567E-4</v>
      </c>
    </row>
    <row r="42" spans="2:7" x14ac:dyDescent="0.3">
      <c r="C42" s="28">
        <v>0</v>
      </c>
      <c r="D42" s="29">
        <v>-4.5918367346938703E-4</v>
      </c>
      <c r="E42" s="29">
        <v>2.5510204081632615E-6</v>
      </c>
      <c r="F42" s="1">
        <v>0</v>
      </c>
      <c r="G42" s="9">
        <v>5.1020408163265196E-7</v>
      </c>
    </row>
    <row r="43" spans="2:7" x14ac:dyDescent="0.3">
      <c r="C43" s="28">
        <v>1.4285714285714285E-2</v>
      </c>
      <c r="D43" s="29">
        <v>0</v>
      </c>
      <c r="E43" s="29">
        <v>0</v>
      </c>
      <c r="F43" s="1">
        <v>1.4285714285714285E-2</v>
      </c>
      <c r="G43" s="9">
        <v>0</v>
      </c>
    </row>
    <row r="44" spans="2:7" x14ac:dyDescent="0.3">
      <c r="C44" s="30">
        <v>0</v>
      </c>
      <c r="D44" s="31">
        <v>-1.5306122448979567E-4</v>
      </c>
      <c r="E44" s="31">
        <v>5.1020408163265196E-7</v>
      </c>
      <c r="F44" s="11">
        <v>0</v>
      </c>
      <c r="G44" s="12">
        <v>5.102040816326527E-7</v>
      </c>
    </row>
    <row r="47" spans="2:7" x14ac:dyDescent="0.3">
      <c r="C47" s="32">
        <f t="array" ref="C47:C51">MMULT(C40:G44,F27:F31)</f>
        <v>0</v>
      </c>
    </row>
    <row r="48" spans="2:7" x14ac:dyDescent="0.3">
      <c r="B48" s="1" t="s">
        <v>15</v>
      </c>
      <c r="C48" s="33">
        <v>-2.1428571428571392</v>
      </c>
    </row>
    <row r="49" spans="2:6" x14ac:dyDescent="0.3">
      <c r="C49" s="33">
        <v>9.1836734693877403E-3</v>
      </c>
    </row>
    <row r="50" spans="2:6" x14ac:dyDescent="0.3">
      <c r="C50" s="33">
        <v>0</v>
      </c>
    </row>
    <row r="51" spans="2:6" x14ac:dyDescent="0.3">
      <c r="C51" s="34">
        <v>3.0612244897959134E-3</v>
      </c>
    </row>
    <row r="52" spans="2:6" x14ac:dyDescent="0.3">
      <c r="C52" s="48"/>
    </row>
    <row r="54" spans="2:6" ht="15.5" x14ac:dyDescent="0.4">
      <c r="C54" s="32">
        <f>C47</f>
        <v>0</v>
      </c>
      <c r="D54" s="2" t="s">
        <v>45</v>
      </c>
      <c r="F54" s="48">
        <f>C54-C57</f>
        <v>0</v>
      </c>
    </row>
    <row r="55" spans="2:6" ht="15.5" x14ac:dyDescent="0.4">
      <c r="C55" s="33">
        <f>C48</f>
        <v>-2.1428571428571392</v>
      </c>
      <c r="D55" s="2" t="s">
        <v>46</v>
      </c>
    </row>
    <row r="56" spans="2:6" ht="15.5" x14ac:dyDescent="0.4">
      <c r="B56" s="1" t="s">
        <v>15</v>
      </c>
      <c r="C56" s="33">
        <f>C49</f>
        <v>9.1836734693877403E-3</v>
      </c>
      <c r="D56" s="38" t="s">
        <v>47</v>
      </c>
    </row>
    <row r="57" spans="2:6" ht="15.5" x14ac:dyDescent="0.4">
      <c r="C57" s="33">
        <f>C50</f>
        <v>0</v>
      </c>
      <c r="D57" s="2" t="s">
        <v>48</v>
      </c>
    </row>
    <row r="58" spans="2:6" ht="15.5" x14ac:dyDescent="0.4">
      <c r="C58" s="59">
        <v>0</v>
      </c>
      <c r="D58" s="2" t="s">
        <v>49</v>
      </c>
    </row>
    <row r="59" spans="2:6" ht="15.5" x14ac:dyDescent="0.4">
      <c r="C59" s="33">
        <f>C51</f>
        <v>3.0612244897959134E-3</v>
      </c>
      <c r="D59" s="38" t="s">
        <v>50</v>
      </c>
    </row>
    <row r="60" spans="2:6" ht="15.5" x14ac:dyDescent="0.4">
      <c r="C60" s="59">
        <v>0</v>
      </c>
      <c r="D60" s="2" t="s">
        <v>51</v>
      </c>
    </row>
    <row r="61" spans="2:6" ht="15.5" x14ac:dyDescent="0.4">
      <c r="C61" s="59">
        <v>0</v>
      </c>
      <c r="D61" s="2" t="s">
        <v>52</v>
      </c>
    </row>
    <row r="62" spans="2:6" ht="15.5" x14ac:dyDescent="0.4">
      <c r="C62" s="60">
        <v>0</v>
      </c>
      <c r="D62" s="38" t="s">
        <v>53</v>
      </c>
    </row>
    <row r="63" spans="2:6" x14ac:dyDescent="0.3">
      <c r="C63" s="48"/>
    </row>
    <row r="65" spans="2:5" ht="15.5" x14ac:dyDescent="0.4">
      <c r="C65" s="61">
        <f t="array" ref="C65:C73">MMULT(C5:K13,C54:C62)</f>
        <v>0</v>
      </c>
      <c r="D65" s="2" t="s">
        <v>45</v>
      </c>
      <c r="E65" s="66">
        <f>C65-C27</f>
        <v>0</v>
      </c>
    </row>
    <row r="66" spans="2:5" ht="15.5" x14ac:dyDescent="0.4">
      <c r="C66" s="62">
        <v>-19.999999999999964</v>
      </c>
      <c r="D66" s="2" t="s">
        <v>46</v>
      </c>
      <c r="E66" s="66">
        <f t="shared" ref="E66:E73" si="2">C66-C28</f>
        <v>3.5527136788005009E-14</v>
      </c>
    </row>
    <row r="67" spans="2:5" ht="15.5" x14ac:dyDescent="0.4">
      <c r="B67" s="1" t="s">
        <v>16</v>
      </c>
      <c r="C67" s="62">
        <v>2.2737367544323206E-12</v>
      </c>
      <c r="D67" s="38" t="s">
        <v>47</v>
      </c>
      <c r="E67" s="66">
        <f t="shared" si="2"/>
        <v>2.2737367544323206E-12</v>
      </c>
    </row>
    <row r="68" spans="2:5" ht="15.5" x14ac:dyDescent="0.4">
      <c r="C68" s="62">
        <v>0</v>
      </c>
      <c r="D68" s="2" t="s">
        <v>48</v>
      </c>
      <c r="E68" s="66">
        <f t="shared" si="2"/>
        <v>0</v>
      </c>
    </row>
    <row r="69" spans="2:5" ht="15.5" x14ac:dyDescent="0.4">
      <c r="C69" s="63">
        <v>49.999999999999915</v>
      </c>
      <c r="D69" s="2" t="s">
        <v>49</v>
      </c>
      <c r="E69" s="65">
        <f t="shared" si="2"/>
        <v>49.999999999999915</v>
      </c>
    </row>
    <row r="70" spans="2:5" ht="15.5" x14ac:dyDescent="0.4">
      <c r="C70" s="62">
        <v>1.8189894035458565E-12</v>
      </c>
      <c r="D70" s="38" t="s">
        <v>50</v>
      </c>
      <c r="E70" s="66">
        <f t="shared" si="2"/>
        <v>1.8189894035458565E-12</v>
      </c>
    </row>
    <row r="71" spans="2:5" ht="15.5" x14ac:dyDescent="0.4">
      <c r="C71" s="63">
        <v>0</v>
      </c>
      <c r="D71" s="2" t="s">
        <v>51</v>
      </c>
      <c r="E71" s="65">
        <f t="shared" si="2"/>
        <v>0</v>
      </c>
    </row>
    <row r="72" spans="2:5" ht="15.5" x14ac:dyDescent="0.4">
      <c r="C72" s="63">
        <v>-29.99999999999995</v>
      </c>
      <c r="D72" s="2" t="s">
        <v>52</v>
      </c>
      <c r="E72" s="65">
        <f t="shared" si="2"/>
        <v>-29.99999999999995</v>
      </c>
    </row>
    <row r="73" spans="2:5" ht="15.5" x14ac:dyDescent="0.4">
      <c r="C73" s="64">
        <v>2999.999999999995</v>
      </c>
      <c r="D73" s="38" t="s">
        <v>53</v>
      </c>
      <c r="E73" s="65">
        <f t="shared" si="2"/>
        <v>2999.999999999995</v>
      </c>
    </row>
  </sheetData>
  <phoneticPr fontId="1" type="noConversion"/>
  <pageMargins left="0.75" right="0.75" top="1" bottom="1" header="0" footer="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I25"/>
  <sheetViews>
    <sheetView workbookViewId="0">
      <selection activeCell="H13" sqref="H12:H13"/>
    </sheetView>
  </sheetViews>
  <sheetFormatPr baseColWidth="10" defaultRowHeight="13.5" x14ac:dyDescent="0.3"/>
  <cols>
    <col min="1" max="9" width="11.54296875" style="1" customWidth="1"/>
  </cols>
  <sheetData>
    <row r="2" spans="2:6" x14ac:dyDescent="0.3">
      <c r="B2" s="22" t="s">
        <v>19</v>
      </c>
      <c r="E2" s="22" t="s">
        <v>20</v>
      </c>
    </row>
    <row r="4" spans="2:6" x14ac:dyDescent="0.3">
      <c r="C4" s="23">
        <f t="array" ref="C4:C9">MMULT('Barra 1'!$C$47:$K$52,Solución!$C$54:$C$62)</f>
        <v>0</v>
      </c>
      <c r="F4" s="23">
        <f t="array" ref="F4:F9">MMULT('Barra 2'!$C$47:$K$52,Solución!$C$54:$C$62)</f>
        <v>0</v>
      </c>
    </row>
    <row r="5" spans="2:6" x14ac:dyDescent="0.3">
      <c r="B5" s="1" t="s">
        <v>18</v>
      </c>
      <c r="C5" s="24">
        <v>-2.1428571428571392</v>
      </c>
      <c r="E5" s="1" t="s">
        <v>18</v>
      </c>
      <c r="F5" s="24">
        <v>0</v>
      </c>
    </row>
    <row r="6" spans="2:6" x14ac:dyDescent="0.3">
      <c r="C6" s="24">
        <v>9.1836734693877403E-3</v>
      </c>
      <c r="F6" s="24">
        <v>3.0612244897959134E-3</v>
      </c>
    </row>
    <row r="7" spans="2:6" x14ac:dyDescent="0.3">
      <c r="C7" s="24">
        <v>0</v>
      </c>
      <c r="F7" s="24">
        <v>0</v>
      </c>
    </row>
    <row r="8" spans="2:6" x14ac:dyDescent="0.3">
      <c r="C8" s="24">
        <v>0</v>
      </c>
      <c r="F8" s="24">
        <v>0</v>
      </c>
    </row>
    <row r="9" spans="2:6" x14ac:dyDescent="0.3">
      <c r="C9" s="25">
        <v>3.0612244897959134E-3</v>
      </c>
      <c r="F9" s="25">
        <v>0</v>
      </c>
    </row>
    <row r="12" spans="2:6" x14ac:dyDescent="0.3">
      <c r="C12" s="23">
        <f t="array" ref="C12:C17">MMULT('Barra 1'!$K$22:$P$27,Esfuerzos!C4:C9)</f>
        <v>0</v>
      </c>
      <c r="F12" s="23">
        <f t="array" ref="F12:F17">MMULT('Barra 2'!$K$22:$P$27,Esfuerzos!F4:F9)</f>
        <v>0</v>
      </c>
    </row>
    <row r="13" spans="2:6" x14ac:dyDescent="0.3">
      <c r="C13" s="24">
        <v>-2.1428571428571392</v>
      </c>
      <c r="F13" s="24">
        <v>0</v>
      </c>
    </row>
    <row r="14" spans="2:6" x14ac:dyDescent="0.3">
      <c r="B14" s="7" t="s">
        <v>27</v>
      </c>
      <c r="C14" s="24">
        <v>9.1836734693877403E-3</v>
      </c>
      <c r="E14" s="7" t="s">
        <v>27</v>
      </c>
      <c r="F14" s="24">
        <v>3.0612244897959134E-3</v>
      </c>
    </row>
    <row r="15" spans="2:6" x14ac:dyDescent="0.3">
      <c r="C15" s="24">
        <v>0</v>
      </c>
      <c r="F15" s="24">
        <v>0</v>
      </c>
    </row>
    <row r="16" spans="2:6" x14ac:dyDescent="0.3">
      <c r="C16" s="24">
        <v>0</v>
      </c>
      <c r="F16" s="24">
        <v>0</v>
      </c>
    </row>
    <row r="17" spans="2:7" x14ac:dyDescent="0.3">
      <c r="C17" s="25">
        <v>3.0612244897959134E-3</v>
      </c>
      <c r="F17" s="25">
        <v>0</v>
      </c>
    </row>
    <row r="20" spans="2:7" ht="15.5" x14ac:dyDescent="0.4">
      <c r="C20" s="35">
        <f t="array" ref="C20:C25">MMULT('Barra 1'!$C$13:$H$18,Esfuerzos!C12:C17)</f>
        <v>0</v>
      </c>
      <c r="D20" s="1" t="s">
        <v>54</v>
      </c>
      <c r="F20" s="35">
        <f t="array" ref="F20:F25">MMULT('Barra 2'!$C$13:$H$18,Esfuerzos!F12:F17)</f>
        <v>0</v>
      </c>
      <c r="G20" s="1" t="s">
        <v>57</v>
      </c>
    </row>
    <row r="21" spans="2:7" ht="15.5" x14ac:dyDescent="0.4">
      <c r="B21" s="7" t="s">
        <v>28</v>
      </c>
      <c r="C21" s="36">
        <v>-19.999999999999964</v>
      </c>
      <c r="D21" s="1" t="s">
        <v>55</v>
      </c>
      <c r="E21" s="7" t="s">
        <v>28</v>
      </c>
      <c r="F21" s="36">
        <v>29.99999999999995</v>
      </c>
      <c r="G21" s="1" t="s">
        <v>58</v>
      </c>
    </row>
    <row r="22" spans="2:7" ht="15.5" x14ac:dyDescent="0.4">
      <c r="C22" s="36">
        <v>2.2737367544323206E-12</v>
      </c>
      <c r="D22" s="1" t="s">
        <v>56</v>
      </c>
      <c r="F22" s="36">
        <v>5999.99999999999</v>
      </c>
      <c r="G22" s="1" t="s">
        <v>59</v>
      </c>
    </row>
    <row r="23" spans="2:7" ht="15.5" x14ac:dyDescent="0.4">
      <c r="C23" s="36">
        <v>0</v>
      </c>
      <c r="D23" s="1" t="s">
        <v>57</v>
      </c>
      <c r="F23" s="36">
        <v>0</v>
      </c>
      <c r="G23" s="1" t="s">
        <v>60</v>
      </c>
    </row>
    <row r="24" spans="2:7" ht="15.5" x14ac:dyDescent="0.4">
      <c r="C24" s="24">
        <v>19.999999999999964</v>
      </c>
      <c r="D24" s="1" t="s">
        <v>58</v>
      </c>
      <c r="F24" s="36">
        <v>-29.99999999999995</v>
      </c>
      <c r="G24" s="1" t="s">
        <v>61</v>
      </c>
    </row>
    <row r="25" spans="2:7" ht="15.5" x14ac:dyDescent="0.4">
      <c r="C25" s="25">
        <v>-5999.9999999999882</v>
      </c>
      <c r="D25" s="1" t="s">
        <v>59</v>
      </c>
      <c r="F25" s="37">
        <v>2999.999999999995</v>
      </c>
      <c r="G25" s="1" t="s">
        <v>62</v>
      </c>
    </row>
  </sheetData>
  <phoneticPr fontId="1" type="noConversion"/>
  <pageMargins left="0.75" right="0.75" top="1" bottom="1" header="0" footer="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Barra 1</vt:lpstr>
      <vt:lpstr>Barra 2</vt:lpstr>
      <vt:lpstr>Solución</vt:lpstr>
      <vt:lpstr>Esfuerzos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Cliente</dc:creator>
  <cp:lastModifiedBy>Daniel Lopez</cp:lastModifiedBy>
  <dcterms:created xsi:type="dcterms:W3CDTF">2008-04-28T21:36:01Z</dcterms:created>
  <dcterms:modified xsi:type="dcterms:W3CDTF">2026-04-22T15:43:52Z</dcterms:modified>
</cp:coreProperties>
</file>